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LCF\003 Key Documents\005 Published Documents on Website\"/>
    </mc:Choice>
  </mc:AlternateContent>
  <bookViews>
    <workbookView xWindow="0" yWindow="0" windowWidth="28800" windowHeight="12255"/>
  </bookViews>
  <sheets>
    <sheet name="Budget" sheetId="2" r:id="rId1"/>
    <sheet name="Budget - Sample" sheetId="1" r:id="rId2"/>
  </sheets>
  <definedNames>
    <definedName name="_xlnm.Print_Area" localSheetId="0">Budget!$A$1:$S$54</definedName>
    <definedName name="_xlnm.Print_Area" localSheetId="1">'Budget - Sample'!$A$1:$S$132</definedName>
    <definedName name="_xlnm.Print_Titles" localSheetId="0">Budget!$17:$17</definedName>
    <definedName name="_xlnm.Print_Titles" localSheetId="1">'Budget - Sample'!$15:$15</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33" i="1" l="1"/>
  <c r="I133" i="1"/>
  <c r="F133" i="1"/>
  <c r="I90" i="1" l="1"/>
  <c r="I89" i="1"/>
  <c r="I87" i="1"/>
  <c r="I86" i="1"/>
  <c r="I85" i="1"/>
  <c r="I83" i="1"/>
  <c r="I82" i="1"/>
  <c r="I81" i="1"/>
  <c r="F78" i="1"/>
  <c r="F77" i="1"/>
  <c r="F76" i="1"/>
  <c r="F74" i="1"/>
  <c r="F73" i="1"/>
  <c r="F72" i="1"/>
  <c r="I55" i="1"/>
  <c r="I54" i="1"/>
  <c r="I53" i="1"/>
  <c r="I52" i="1"/>
  <c r="I50" i="1"/>
  <c r="I49" i="1"/>
  <c r="I48" i="1"/>
  <c r="I46" i="1"/>
  <c r="I45" i="1"/>
  <c r="I44" i="1"/>
  <c r="I42" i="1"/>
  <c r="I41" i="1"/>
  <c r="I40" i="1"/>
  <c r="I38" i="1"/>
  <c r="I37" i="1"/>
  <c r="F54" i="1"/>
  <c r="F53" i="1"/>
  <c r="F52" i="1"/>
  <c r="F38" i="1"/>
  <c r="F37" i="1"/>
  <c r="M37" i="1" s="1"/>
  <c r="I36" i="1"/>
  <c r="F36" i="1"/>
  <c r="F42" i="1"/>
  <c r="F41" i="1"/>
  <c r="F40" i="1"/>
  <c r="F46" i="1"/>
  <c r="F45" i="1"/>
  <c r="F44" i="1"/>
  <c r="F49" i="1"/>
  <c r="F50" i="1"/>
  <c r="F48" i="1"/>
  <c r="M38" i="1" l="1"/>
  <c r="M36" i="1"/>
  <c r="F99" i="1" l="1"/>
  <c r="F98" i="1"/>
  <c r="F97" i="1"/>
  <c r="F103" i="1"/>
  <c r="M99" i="1" l="1"/>
  <c r="M97" i="1"/>
  <c r="M98" i="1"/>
  <c r="I13" i="1"/>
  <c r="F13" i="1"/>
  <c r="M13" i="1"/>
  <c r="L13" i="1"/>
  <c r="I124" i="1"/>
  <c r="I125" i="1"/>
  <c r="I126" i="1"/>
  <c r="I127" i="1"/>
  <c r="I128" i="1"/>
  <c r="I129" i="1"/>
  <c r="I130" i="1"/>
  <c r="I123" i="1"/>
  <c r="I122" i="1"/>
  <c r="F123" i="1"/>
  <c r="F124" i="1"/>
  <c r="F125" i="1"/>
  <c r="F126" i="1"/>
  <c r="F127" i="1"/>
  <c r="F128" i="1"/>
  <c r="F129" i="1"/>
  <c r="F130" i="1"/>
  <c r="F122" i="1"/>
  <c r="I119" i="1"/>
  <c r="I118" i="1"/>
  <c r="I117" i="1"/>
  <c r="I116" i="1"/>
  <c r="I114" i="1"/>
  <c r="I113" i="1"/>
  <c r="I112" i="1"/>
  <c r="I111" i="1"/>
  <c r="I109" i="1"/>
  <c r="I108" i="1"/>
  <c r="F119" i="1"/>
  <c r="F118" i="1"/>
  <c r="F117" i="1"/>
  <c r="F116" i="1"/>
  <c r="F114" i="1"/>
  <c r="F113" i="1"/>
  <c r="F112" i="1"/>
  <c r="F111" i="1"/>
  <c r="F108" i="1"/>
  <c r="F109" i="1"/>
  <c r="F107" i="1"/>
  <c r="M107" i="1" s="1"/>
  <c r="F104" i="1"/>
  <c r="F102" i="1"/>
  <c r="F100" i="1"/>
  <c r="I93" i="1"/>
  <c r="I92" i="1"/>
  <c r="F93" i="1"/>
  <c r="F92" i="1"/>
  <c r="F90" i="1"/>
  <c r="F89" i="1"/>
  <c r="F86" i="1"/>
  <c r="F87" i="1"/>
  <c r="F85" i="1"/>
  <c r="F83" i="1"/>
  <c r="F82" i="1"/>
  <c r="F81" i="1"/>
  <c r="I78" i="1"/>
  <c r="I76" i="1"/>
  <c r="I74" i="1"/>
  <c r="I72" i="1"/>
  <c r="I71" i="1"/>
  <c r="F71" i="1"/>
  <c r="F69" i="1"/>
  <c r="F68" i="1"/>
  <c r="F67" i="1"/>
  <c r="I62" i="1"/>
  <c r="I61" i="1"/>
  <c r="I59" i="1"/>
  <c r="F62" i="1"/>
  <c r="F61" i="1"/>
  <c r="F59" i="1"/>
  <c r="M52" i="1"/>
  <c r="F55" i="1"/>
  <c r="F32" i="1"/>
  <c r="F31" i="1"/>
  <c r="I32" i="1"/>
  <c r="I31" i="1"/>
  <c r="I30" i="1"/>
  <c r="F30" i="1"/>
  <c r="I25" i="1"/>
  <c r="I26" i="1"/>
  <c r="I27" i="1"/>
  <c r="I28" i="1"/>
  <c r="I24" i="1"/>
  <c r="F24" i="1"/>
  <c r="F25" i="1"/>
  <c r="F26" i="1"/>
  <c r="F27" i="1"/>
  <c r="F28" i="1"/>
  <c r="I23" i="1"/>
  <c r="F23" i="1"/>
  <c r="I21" i="1"/>
  <c r="F21" i="1"/>
  <c r="I20" i="1"/>
  <c r="F20" i="1"/>
  <c r="M20" i="1" s="1"/>
  <c r="M48" i="1" l="1"/>
  <c r="M85" i="1"/>
  <c r="M78" i="1"/>
  <c r="M32" i="1"/>
  <c r="M31" i="1"/>
  <c r="M42" i="1"/>
  <c r="M59" i="1"/>
  <c r="M93" i="1"/>
  <c r="M112" i="1"/>
  <c r="M24" i="1"/>
  <c r="M61" i="1"/>
  <c r="M123" i="1"/>
  <c r="M86" i="1"/>
  <c r="M30" i="1"/>
  <c r="M28" i="1"/>
  <c r="M54" i="1"/>
  <c r="M81" i="1"/>
  <c r="I63" i="1"/>
  <c r="I120" i="1"/>
  <c r="I33" i="1"/>
  <c r="M111" i="1"/>
  <c r="M116" i="1"/>
  <c r="M73" i="1"/>
  <c r="M68" i="1"/>
  <c r="M74" i="1"/>
  <c r="M109" i="1"/>
  <c r="M118" i="1"/>
  <c r="I131" i="1"/>
  <c r="M23" i="1"/>
  <c r="M44" i="1"/>
  <c r="M69" i="1"/>
  <c r="M87" i="1"/>
  <c r="M102" i="1"/>
  <c r="M108" i="1"/>
  <c r="M114" i="1"/>
  <c r="M119" i="1"/>
  <c r="M117" i="1"/>
  <c r="M89" i="1"/>
  <c r="M46" i="1"/>
  <c r="M82" i="1"/>
  <c r="M113" i="1"/>
  <c r="M25" i="1"/>
  <c r="M122" i="1"/>
  <c r="M83" i="1"/>
  <c r="M26" i="1"/>
  <c r="M45" i="1"/>
  <c r="M76" i="1"/>
  <c r="M92" i="1"/>
  <c r="M125" i="1"/>
  <c r="M127" i="1"/>
  <c r="M100" i="1"/>
  <c r="I94" i="1"/>
  <c r="M90" i="1"/>
  <c r="M72" i="1"/>
  <c r="M71" i="1"/>
  <c r="M62" i="1"/>
  <c r="M55" i="1"/>
  <c r="M50" i="1"/>
  <c r="M27" i="1"/>
  <c r="M124" i="1"/>
  <c r="M126" i="1"/>
  <c r="M128" i="1"/>
  <c r="M129" i="1"/>
  <c r="M130" i="1"/>
  <c r="M104" i="1"/>
  <c r="M77" i="1"/>
  <c r="M67" i="1"/>
  <c r="M53" i="1"/>
  <c r="M49" i="1"/>
  <c r="M41" i="1"/>
  <c r="M40" i="1"/>
  <c r="M21" i="1"/>
  <c r="I56" i="1" l="1"/>
  <c r="I132" i="1" s="1"/>
  <c r="F105" i="1" l="1"/>
  <c r="F63" i="1"/>
  <c r="M63" i="1" s="1"/>
  <c r="F56" i="1"/>
  <c r="M56" i="1" s="1"/>
  <c r="F33" i="1"/>
  <c r="M33" i="1" s="1"/>
  <c r="F94" i="1" l="1"/>
  <c r="M94" i="1" s="1"/>
  <c r="F120" i="1"/>
  <c r="M120" i="1" s="1"/>
  <c r="F131" i="1"/>
  <c r="F132" i="1" l="1"/>
  <c r="M132" i="1" s="1"/>
  <c r="D7" i="1" s="1"/>
  <c r="M105" i="1"/>
  <c r="M131" i="1"/>
  <c r="N105" i="1" l="1"/>
  <c r="N131" i="1"/>
  <c r="N56" i="1"/>
  <c r="N120" i="1"/>
  <c r="N63" i="1"/>
  <c r="N94" i="1"/>
  <c r="N33" i="1"/>
  <c r="N13" i="1"/>
  <c r="N132" i="1" l="1"/>
</calcChain>
</file>

<file path=xl/comments1.xml><?xml version="1.0" encoding="utf-8"?>
<comments xmlns="http://schemas.openxmlformats.org/spreadsheetml/2006/main">
  <authors>
    <author>William Yeung</author>
  </authors>
  <commentList>
    <comment ref="C12" authorId="0" shapeId="0">
      <text>
        <r>
          <rPr>
            <b/>
            <sz val="10"/>
            <color indexed="81"/>
            <rFont val="Tahoma"/>
            <family val="2"/>
          </rPr>
          <t>"Nil" income is insert here as an example only.  Each income item should be reasonable, realistic and clearly broken down.
(please see Section 9.1 and 9.11 of Guide to Application)</t>
        </r>
      </text>
    </comment>
    <comment ref="A16" authorId="0" shapeId="0">
      <text>
        <r>
          <rPr>
            <b/>
            <sz val="10"/>
            <color indexed="81"/>
            <rFont val="Tahoma"/>
            <family val="2"/>
          </rPr>
          <t>The Applicant Organisation shall provide a detailed budget in accordance with Section 9 of the Guide to Application to fully substantiate the estimated expenditure, estimated income(if any) and the amount of grant requested.  Similar expenditure items shall be grouped into Categories.
Reallocation of funds within approved Categories is allowed. 
Reallocation of funds across Categories with  &lt;15% change is allowed (please see Section 9 of Guide to Application).</t>
        </r>
        <r>
          <rPr>
            <sz val="9"/>
            <color indexed="81"/>
            <rFont val="Tahoma"/>
            <family val="2"/>
          </rPr>
          <t xml:space="preserve">
</t>
        </r>
      </text>
    </comment>
    <comment ref="O16" authorId="0" shapeId="0">
      <text>
        <r>
          <rPr>
            <b/>
            <sz val="10"/>
            <color indexed="81"/>
            <rFont val="Tahoma"/>
            <family val="2"/>
          </rPr>
          <t>Provide remarks and justifications as far as possible.</t>
        </r>
        <r>
          <rPr>
            <sz val="9"/>
            <color indexed="81"/>
            <rFont val="Tahoma"/>
            <family val="2"/>
          </rPr>
          <t xml:space="preserve">
</t>
        </r>
      </text>
    </comment>
    <comment ref="M107" authorId="0" shapeId="0">
      <text>
        <r>
          <rPr>
            <b/>
            <sz val="10"/>
            <color indexed="81"/>
            <rFont val="Tahoma"/>
            <family val="2"/>
          </rPr>
          <t>The ceiling of administrative and overhead cost is capped at 10% of the total budget (for organisations without receiving Government subventions, please see Section 9.12(c) of Guide to Application).  Detailed calculation/ formula for items of administrative and overhead cost must be provided.</t>
        </r>
      </text>
    </comment>
    <comment ref="M113" authorId="0" shapeId="0">
      <text>
        <r>
          <rPr>
            <b/>
            <sz val="10"/>
            <color indexed="81"/>
            <rFont val="Tahoma"/>
            <family val="2"/>
          </rPr>
          <t>Reallocation of funds from Auditing fee to other Categories is NOT allowed (please see Section 9.12(b) of Guide to Application).</t>
        </r>
      </text>
    </comment>
    <comment ref="N131" authorId="0" shapeId="0">
      <text>
        <r>
          <rPr>
            <b/>
            <sz val="10"/>
            <color indexed="81"/>
            <rFont val="Tahoma"/>
            <family val="2"/>
          </rPr>
          <t>The ceiling of project staff expenditure is normally be capped at 50% of the total budget (please see Section 9.5 of Guide to Application);
Reallocation of funds from this Category to other Categories is NOT allowed.</t>
        </r>
      </text>
    </comment>
  </commentList>
</comments>
</file>

<file path=xl/sharedStrings.xml><?xml version="1.0" encoding="utf-8"?>
<sst xmlns="http://schemas.openxmlformats.org/spreadsheetml/2006/main" count="283" uniqueCount="171">
  <si>
    <t>Particulars</t>
  </si>
  <si>
    <t>Unit Cost ($)</t>
  </si>
  <si>
    <t>Quantity</t>
  </si>
  <si>
    <t>Total ($)</t>
  </si>
  <si>
    <t>Habitat conservation management measures</t>
  </si>
  <si>
    <t>Total</t>
  </si>
  <si>
    <t>1.1.1</t>
  </si>
  <si>
    <t>Farm Inputs</t>
  </si>
  <si>
    <t>-Fertilizers, soil conditions and pesticides</t>
  </si>
  <si>
    <t>-Seeds/seedlings, rhizomes etc.</t>
  </si>
  <si>
    <t>-Fuel</t>
  </si>
  <si>
    <t>-Transportation of materials</t>
  </si>
  <si>
    <t>Maintenance &amp; repair of farm facilities</t>
  </si>
  <si>
    <t>Miscellaneous consumables, sundry, containers, protection gear, etc.</t>
  </si>
  <si>
    <t>Management of stream</t>
  </si>
  <si>
    <t>Habitat and vegetation monitoring</t>
  </si>
  <si>
    <t>Control of invasive species</t>
  </si>
  <si>
    <t>Sub-total</t>
  </si>
  <si>
    <t>Species conservation</t>
  </si>
  <si>
    <t>-Regular monitoring</t>
  </si>
  <si>
    <t>-Data analysis and report</t>
  </si>
  <si>
    <t>Miscellaneous materials for monitoring work</t>
  </si>
  <si>
    <t>-Processing, Packaging, Marketing and branding</t>
  </si>
  <si>
    <t>4.1.1</t>
  </si>
  <si>
    <t>Eco-guide training</t>
  </si>
  <si>
    <t>-Indoor lecture: venue</t>
  </si>
  <si>
    <t>4.1.2</t>
  </si>
  <si>
    <t>Eco-tour and workshop</t>
  </si>
  <si>
    <t>-Hire of 2 tour guides/instructors</t>
  </si>
  <si>
    <t>Materials &amp; tools</t>
  </si>
  <si>
    <t>4.1.3</t>
  </si>
  <si>
    <t>Signage and information panel</t>
  </si>
  <si>
    <t>Day camp/field study</t>
  </si>
  <si>
    <t>-Programme materials</t>
  </si>
  <si>
    <t>-Booth decoration and exhibition set up</t>
  </si>
  <si>
    <t>-Production of display boards</t>
  </si>
  <si>
    <t>Publicity</t>
  </si>
  <si>
    <t>Publications</t>
  </si>
  <si>
    <t>Equipment</t>
  </si>
  <si>
    <t>Computers or laptops</t>
  </si>
  <si>
    <t>Equipment for conservation/education works</t>
  </si>
  <si>
    <t>Administrative and overhead cost</t>
  </si>
  <si>
    <t>General Expenses</t>
  </si>
  <si>
    <t>Insurance</t>
  </si>
  <si>
    <t>-Other travelling expenses for local transport</t>
  </si>
  <si>
    <t>Auditing fee</t>
  </si>
  <si>
    <t>Postage and courier</t>
  </si>
  <si>
    <t>-Rent</t>
  </si>
  <si>
    <t>-Cleaning and maintenance</t>
  </si>
  <si>
    <t>-Electricity</t>
  </si>
  <si>
    <t>-Broadband network and telephone</t>
  </si>
  <si>
    <t>As % of Total</t>
    <phoneticPr fontId="2" type="noConversion"/>
  </si>
  <si>
    <t>Project staff costs</t>
    <phoneticPr fontId="2" type="noConversion"/>
  </si>
  <si>
    <t>1 October 2021 – 30 September 2023 (24 months)</t>
    <phoneticPr fontId="2" type="noConversion"/>
  </si>
  <si>
    <t>-Small tools, headlamps/torches, nets etc.</t>
  </si>
  <si>
    <t>-Boat rental between fields in Lantau South</t>
  </si>
  <si>
    <t>Total Amount ($)</t>
    <phoneticPr fontId="2" type="noConversion"/>
  </si>
  <si>
    <t xml:space="preserve">General costs and expenses </t>
    <phoneticPr fontId="2" type="noConversion"/>
  </si>
  <si>
    <t>Public education and engagement activities</t>
    <phoneticPr fontId="2" type="noConversion"/>
  </si>
  <si>
    <t>-Hire of 1 part-time assistant</t>
    <phoneticPr fontId="2" type="noConversion"/>
  </si>
  <si>
    <t>Project Stream</t>
    <phoneticPr fontId="2" type="noConversion"/>
  </si>
  <si>
    <t>Applicant Organisation</t>
    <phoneticPr fontId="2" type="noConversion"/>
  </si>
  <si>
    <t>Conservation Management Agreement Project</t>
    <phoneticPr fontId="2" type="noConversion"/>
  </si>
  <si>
    <t>Project Brief</t>
    <phoneticPr fontId="2" type="noConversion"/>
  </si>
  <si>
    <t>Duration of Project</t>
    <phoneticPr fontId="2" type="noConversion"/>
  </si>
  <si>
    <t>1st Year</t>
    <phoneticPr fontId="2" type="noConversion"/>
  </si>
  <si>
    <t>2nd Year</t>
    <phoneticPr fontId="2" type="noConversion"/>
  </si>
  <si>
    <t>3rd Year</t>
    <phoneticPr fontId="2" type="noConversion"/>
  </si>
  <si>
    <t>XYZ Company Limited</t>
    <phoneticPr fontId="2" type="noConversion"/>
  </si>
  <si>
    <t>Project XXX</t>
    <phoneticPr fontId="2" type="noConversion"/>
  </si>
  <si>
    <t>This project aims to rehabilitate Location YYY and enhance its ecological and cultural values, through collaborations between the Grantee and the local community.</t>
  </si>
  <si>
    <t>Part A - Estimated Income</t>
    <phoneticPr fontId="2" type="noConversion"/>
  </si>
  <si>
    <t>Budget - Sample</t>
    <phoneticPr fontId="2" type="noConversion"/>
  </si>
  <si>
    <t>Part B - Estimated Expenditure</t>
    <phoneticPr fontId="2" type="noConversion"/>
  </si>
  <si>
    <t>Category</t>
    <phoneticPr fontId="2" type="noConversion"/>
  </si>
  <si>
    <t>Project Title</t>
    <phoneticPr fontId="2" type="noConversion"/>
  </si>
  <si>
    <t>Amount of Grant Requested
(i.e. Estimated Expenditure minus Estimated Income (if any))</t>
    <phoneticPr fontId="2" type="noConversion"/>
  </si>
  <si>
    <t>Nil</t>
    <phoneticPr fontId="2" type="noConversion"/>
  </si>
  <si>
    <r>
      <t>R</t>
    </r>
    <r>
      <rPr>
        <b/>
        <sz val="12"/>
        <color rgb="FF000000"/>
        <rFont val="Times New Roman"/>
        <family val="1"/>
      </rPr>
      <t>emark/ Justification</t>
    </r>
    <phoneticPr fontId="2" type="noConversion"/>
  </si>
  <si>
    <t>Budget</t>
    <phoneticPr fontId="2" type="noConversion"/>
  </si>
  <si>
    <t>Example: Project Staff Cost</t>
    <phoneticPr fontId="2" type="noConversion"/>
  </si>
  <si>
    <t>e.g. Project Manager, Conservation Officer, Research Assistant, etc.</t>
    <phoneticPr fontId="2" type="noConversion"/>
  </si>
  <si>
    <t>Example: Conservation Management Measures</t>
    <phoneticPr fontId="2" type="noConversion"/>
  </si>
  <si>
    <t>e.g Land rent, ecological survery, monitoring, etc.</t>
    <phoneticPr fontId="2" type="noConversion"/>
  </si>
  <si>
    <t>Example: Publicity</t>
    <phoneticPr fontId="2" type="noConversion"/>
  </si>
  <si>
    <t>e.g. Exhibition board, project website, etc.</t>
    <phoneticPr fontId="2" type="noConversion"/>
  </si>
  <si>
    <t>Example: Public Engagement and Education</t>
    <phoneticPr fontId="2" type="noConversion"/>
  </si>
  <si>
    <t>Example: Key Activity 1</t>
    <phoneticPr fontId="2" type="noConversion"/>
  </si>
  <si>
    <t>Example: Key Activity 2</t>
    <phoneticPr fontId="2" type="noConversion"/>
  </si>
  <si>
    <t>Example: General Expenses</t>
    <phoneticPr fontId="2" type="noConversion"/>
  </si>
  <si>
    <t>e.g. Printing, stationery, insurance, auditing fee, etc.</t>
    <phoneticPr fontId="2" type="noConversion"/>
  </si>
  <si>
    <t>e.g. Eco-tour, school talk, workshop, etc.</t>
    <phoneticPr fontId="2" type="noConversion"/>
  </si>
  <si>
    <t>Conservation Manager (1 part-time, employers MPF included)</t>
    <phoneticPr fontId="2" type="noConversion"/>
  </si>
  <si>
    <t>Project Manager (1 part-time, employers MPF included)</t>
    <phoneticPr fontId="2" type="noConversion"/>
  </si>
  <si>
    <t>Conservation Officer (1 full-time, employers MPF included)</t>
    <phoneticPr fontId="2" type="noConversion"/>
  </si>
  <si>
    <t>Other staff A (1 full-time, employers MPF included)</t>
    <phoneticPr fontId="2" type="noConversion"/>
  </si>
  <si>
    <t>Other staff B (1 full-time, employers MPF included)</t>
    <phoneticPr fontId="2" type="noConversion"/>
  </si>
  <si>
    <t>Other staff C (1 full-time, employers MPF included)</t>
    <phoneticPr fontId="2" type="noConversion"/>
  </si>
  <si>
    <t>Other staff D (1 part-time, employers MPF included)</t>
    <phoneticPr fontId="2" type="noConversion"/>
  </si>
  <si>
    <t>Other staff E (1 part-time, employers MPF included)</t>
    <phoneticPr fontId="2" type="noConversion"/>
  </si>
  <si>
    <t>Other staff F (1 part-time, employers MPF included)</t>
    <phoneticPr fontId="2" type="noConversion"/>
  </si>
  <si>
    <t>Rental of on-site office, on-site work station &amp; education centre</t>
    <phoneticPr fontId="2" type="noConversion"/>
  </si>
  <si>
    <t>Spend X days per week on the project</t>
    <phoneticPr fontId="2" type="noConversion"/>
  </si>
  <si>
    <t>Spend Y days per week on the project</t>
    <phoneticPr fontId="2" type="noConversion"/>
  </si>
  <si>
    <t>Spend Z days per week on the project</t>
    <phoneticPr fontId="2" type="noConversion"/>
  </si>
  <si>
    <t>Justification for overhead cost: (to elaborate)</t>
    <phoneticPr fontId="2" type="noConversion"/>
  </si>
  <si>
    <t>Machinery and tools for habitat management</t>
    <phoneticPr fontId="2" type="noConversion"/>
  </si>
  <si>
    <t>-Machine A</t>
    <phoneticPr fontId="2" type="noConversion"/>
  </si>
  <si>
    <t>-Equipment B</t>
    <phoneticPr fontId="2" type="noConversion"/>
  </si>
  <si>
    <t>-Tool C</t>
    <phoneticPr fontId="2" type="noConversion"/>
  </si>
  <si>
    <t xml:space="preserve">-Tools for ecological survey &amp; monitoring </t>
    <phoneticPr fontId="2" type="noConversion"/>
  </si>
  <si>
    <t>-Camera</t>
    <phoneticPr fontId="2" type="noConversion"/>
  </si>
  <si>
    <t>6 trips per week</t>
    <phoneticPr fontId="2" type="noConversion"/>
  </si>
  <si>
    <t>Annual Fun Fair</t>
    <phoneticPr fontId="2" type="noConversion"/>
  </si>
  <si>
    <t>4.3.1</t>
    <phoneticPr fontId="2" type="noConversion"/>
  </si>
  <si>
    <t>4.3.2</t>
    <phoneticPr fontId="2" type="noConversion"/>
  </si>
  <si>
    <t>4.3.3</t>
    <phoneticPr fontId="2" type="noConversion"/>
  </si>
  <si>
    <t>4.4.1</t>
    <phoneticPr fontId="2" type="noConversion"/>
  </si>
  <si>
    <t>4.4.2</t>
    <phoneticPr fontId="2" type="noConversion"/>
  </si>
  <si>
    <t>Educational pamphlets</t>
    <phoneticPr fontId="2" type="noConversion"/>
  </si>
  <si>
    <t>Project website, Social media promotion of events &amp; activities</t>
    <phoneticPr fontId="2" type="noConversion"/>
  </si>
  <si>
    <t>On-site experience activities</t>
    <phoneticPr fontId="2" type="noConversion"/>
  </si>
  <si>
    <t>Travelling and transportation for staff</t>
    <phoneticPr fontId="2" type="noConversion"/>
  </si>
  <si>
    <t>-Boat transportation for participates</t>
    <phoneticPr fontId="2" type="noConversion"/>
  </si>
  <si>
    <t>-Volunteers’ meal &amp; travel allowance</t>
    <phoneticPr fontId="2" type="noConversion"/>
  </si>
  <si>
    <t>-Site consumables</t>
    <phoneticPr fontId="2" type="noConversion"/>
  </si>
  <si>
    <t>4 consecutive Saturdays and Sundays</t>
    <phoneticPr fontId="2" type="noConversion"/>
  </si>
  <si>
    <t>-Transport of materials</t>
    <phoneticPr fontId="2" type="noConversion"/>
  </si>
  <si>
    <r>
      <t xml:space="preserve">Important Note:
</t>
    </r>
    <r>
      <rPr>
        <b/>
        <sz val="18"/>
        <color rgb="FFFF0000"/>
        <rFont val="Times New Roman"/>
        <family val="1"/>
      </rPr>
      <t>This sample give some general guidelines to Applicant Organisations to fill in the budget.  The items and the unit costs listed below are indicative only, and do NOT necessarily imply that such item and such level of funding will be supported under the LCF.</t>
    </r>
    <phoneticPr fontId="2" type="noConversion"/>
  </si>
  <si>
    <t>Eco exhibition</t>
    <phoneticPr fontId="2" type="noConversion"/>
  </si>
  <si>
    <t>3 volunteers per event day</t>
    <phoneticPr fontId="2" type="noConversion"/>
  </si>
  <si>
    <t>-Bus advertisement</t>
    <phoneticPr fontId="2" type="noConversion"/>
  </si>
  <si>
    <t>-Deoration, banners, etc.</t>
    <phoneticPr fontId="2" type="noConversion"/>
  </si>
  <si>
    <t>5 filed trips per year</t>
    <phoneticPr fontId="2" type="noConversion"/>
  </si>
  <si>
    <t>Eco-tours</t>
    <phoneticPr fontId="2" type="noConversion"/>
  </si>
  <si>
    <t>-Field trip to site: transportation</t>
    <phoneticPr fontId="2" type="noConversion"/>
  </si>
  <si>
    <t>-Speaker for Indoor lecture and field trip</t>
    <phoneticPr fontId="2" type="noConversion"/>
  </si>
  <si>
    <t>15 tours per year</t>
    <phoneticPr fontId="2" type="noConversion"/>
  </si>
  <si>
    <t>Facilitating partnership with local community</t>
    <phoneticPr fontId="2" type="noConversion"/>
  </si>
  <si>
    <t>6 times per year</t>
    <phoneticPr fontId="2" type="noConversion"/>
  </si>
  <si>
    <t>Regular meeting and engagement with local villagers</t>
    <phoneticPr fontId="2" type="noConversion"/>
  </si>
  <si>
    <t>Identity Building</t>
    <phoneticPr fontId="2" type="noConversion"/>
  </si>
  <si>
    <t>-Promotion materials</t>
    <phoneticPr fontId="2" type="noConversion"/>
  </si>
  <si>
    <t>Identity building promotion</t>
    <phoneticPr fontId="2" type="noConversion"/>
  </si>
  <si>
    <t>Intensive Management</t>
    <phoneticPr fontId="2" type="noConversion"/>
  </si>
  <si>
    <t>Minor Works (irrigation/ draining channel, weirs and footpath maintenance)</t>
    <phoneticPr fontId="2" type="noConversion"/>
  </si>
  <si>
    <t>1.1.2</t>
    <phoneticPr fontId="2" type="noConversion"/>
  </si>
  <si>
    <t>1.1.3</t>
    <phoneticPr fontId="2" type="noConversion"/>
  </si>
  <si>
    <t>1.1.4</t>
    <phoneticPr fontId="2" type="noConversion"/>
  </si>
  <si>
    <t>1.2.1</t>
    <phoneticPr fontId="2" type="noConversion"/>
  </si>
  <si>
    <t>1.2.2</t>
    <phoneticPr fontId="2" type="noConversion"/>
  </si>
  <si>
    <t>1.2.3</t>
    <phoneticPr fontId="2" type="noConversion"/>
  </si>
  <si>
    <t>1.1.5</t>
    <phoneticPr fontId="2" type="noConversion"/>
  </si>
  <si>
    <t>Other management measures</t>
    <phoneticPr fontId="2" type="noConversion"/>
  </si>
  <si>
    <t>Conservation management of species AAA</t>
    <phoneticPr fontId="2" type="noConversion"/>
  </si>
  <si>
    <t>Conservation management of species BBB</t>
    <phoneticPr fontId="2" type="noConversion"/>
  </si>
  <si>
    <t>-Baseline survey</t>
    <phoneticPr fontId="2" type="noConversion"/>
  </si>
  <si>
    <t>Conservation management of species CCC</t>
    <phoneticPr fontId="2" type="noConversion"/>
  </si>
  <si>
    <t>Conservation management of species DDD</t>
    <phoneticPr fontId="2" type="noConversion"/>
  </si>
  <si>
    <t>Conservation management of species EEE</t>
    <phoneticPr fontId="2" type="noConversion"/>
  </si>
  <si>
    <t xml:space="preserve">Land rent </t>
    <phoneticPr fontId="2" type="noConversion"/>
  </si>
  <si>
    <t>40,000 sq. m, $1.0 per sq. m per month</t>
    <phoneticPr fontId="2" type="noConversion"/>
  </si>
  <si>
    <t>Proposed approved funding amount ($)</t>
  </si>
  <si>
    <t>For official use only</t>
  </si>
  <si>
    <t>Remarks</t>
  </si>
  <si>
    <r>
      <t>1</t>
    </r>
    <r>
      <rPr>
        <vertAlign val="superscript"/>
        <sz val="14"/>
        <rFont val="Times New Roman"/>
        <family val="1"/>
      </rPr>
      <t>st</t>
    </r>
    <r>
      <rPr>
        <sz val="14"/>
        <rFont val="Times New Roman"/>
        <family val="2"/>
      </rPr>
      <t xml:space="preserve"> Year</t>
    </r>
  </si>
  <si>
    <r>
      <t>2</t>
    </r>
    <r>
      <rPr>
        <vertAlign val="superscript"/>
        <sz val="14"/>
        <rFont val="Times New Roman"/>
        <family val="1"/>
      </rPr>
      <t>nd</t>
    </r>
    <r>
      <rPr>
        <sz val="14"/>
        <rFont val="Times New Roman"/>
        <family val="2"/>
      </rPr>
      <t xml:space="preserve"> Year</t>
    </r>
  </si>
  <si>
    <r>
      <t>3</t>
    </r>
    <r>
      <rPr>
        <vertAlign val="superscript"/>
        <sz val="14"/>
        <rFont val="Times New Roman"/>
        <family val="1"/>
      </rPr>
      <t>rd</t>
    </r>
    <r>
      <rPr>
        <sz val="14"/>
        <rFont val="Times New Roman"/>
        <family val="2"/>
      </rPr>
      <t xml:space="preserve"> Year</t>
    </r>
  </si>
  <si>
    <r>
      <t xml:space="preserve">Total </t>
    </r>
    <r>
      <rPr>
        <sz val="14"/>
        <rFont val="Times New Roman"/>
        <family val="1"/>
      </rPr>
      <t>Amount</t>
    </r>
    <r>
      <rPr>
        <sz val="14"/>
        <rFont val="Times New Roman"/>
        <family val="2"/>
      </rPr>
      <t xml:space="preserve"> ($)</t>
    </r>
  </si>
  <si>
    <t>Amount of Approved Cap of each Category ($)</t>
  </si>
  <si>
    <t>% of Total Approved Funding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</si>
</sst>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HK$&quot;* #,##0_);_(&quot;HK$&quot;* \(#,##0\);_(&quot;HK$&quot;* &quot;-&quot;_);_(@_)"/>
    <numFmt numFmtId="164" formatCode="0.0"/>
    <numFmt numFmtId="165" formatCode="0.0%"/>
    <numFmt numFmtId="166" formatCode="#,##0.0"/>
    <numFmt numFmtId="167" formatCode="#,##0_ "/>
  </numFmts>
  <fonts count="23" x14ac:knownFonts="1">
    <font>
      <sz val="10"/>
      <color rgb="FF000000"/>
      <name val="Times New Roman"/>
      <charset val="204"/>
    </font>
    <font>
      <sz val="10"/>
      <color rgb="FF000000"/>
      <name val="Times New Roman"/>
      <charset val="204"/>
    </font>
    <font>
      <sz val="9"/>
      <name val="細明體"/>
      <family val="3"/>
      <charset val="136"/>
    </font>
    <font>
      <u/>
      <sz val="12"/>
      <name val="Times New Roman"/>
      <family val="1"/>
    </font>
    <font>
      <sz val="12"/>
      <name val="Times New Roman"/>
      <family val="1"/>
    </font>
    <font>
      <sz val="12"/>
      <color rgb="FF000000"/>
      <name val="Times New Roman"/>
      <family val="1"/>
    </font>
    <font>
      <sz val="12"/>
      <color theme="1"/>
      <name val="Times New Roman"/>
      <family val="1"/>
    </font>
    <font>
      <b/>
      <sz val="12"/>
      <name val="Times New Roman"/>
      <family val="1"/>
    </font>
    <font>
      <sz val="14"/>
      <name val="Times New Roman"/>
      <family val="1"/>
    </font>
    <font>
      <sz val="14"/>
      <color rgb="FF000000"/>
      <name val="Times New Roman"/>
      <family val="1"/>
    </font>
    <font>
      <b/>
      <sz val="12"/>
      <color rgb="FF000000"/>
      <name val="Times New Roman"/>
      <family val="1"/>
    </font>
    <font>
      <b/>
      <sz val="13"/>
      <name val="Times New Roman"/>
      <family val="1"/>
    </font>
    <font>
      <b/>
      <u/>
      <sz val="24"/>
      <name val="Times New Roman"/>
      <family val="1"/>
    </font>
    <font>
      <sz val="10"/>
      <color rgb="FF000000"/>
      <name val="Times New Roman"/>
      <family val="1"/>
    </font>
    <font>
      <i/>
      <sz val="12"/>
      <name val="Times New Roman"/>
      <family val="1"/>
    </font>
    <font>
      <b/>
      <u/>
      <sz val="18"/>
      <color rgb="FFFF0000"/>
      <name val="Times New Roman"/>
      <family val="1"/>
    </font>
    <font>
      <b/>
      <sz val="18"/>
      <color rgb="FFFF0000"/>
      <name val="Times New Roman"/>
      <family val="1"/>
    </font>
    <font>
      <sz val="9"/>
      <color indexed="81"/>
      <name val="Tahoma"/>
      <family val="2"/>
    </font>
    <font>
      <b/>
      <sz val="10"/>
      <color indexed="81"/>
      <name val="Tahoma"/>
      <family val="2"/>
    </font>
    <font>
      <sz val="14"/>
      <name val="新細明體"/>
      <family val="1"/>
      <charset val="136"/>
    </font>
    <font>
      <sz val="14"/>
      <name val="Times New Roman"/>
      <family val="2"/>
    </font>
    <font>
      <vertAlign val="superscript"/>
      <sz val="14"/>
      <name val="Times New Roman"/>
      <family val="1"/>
    </font>
    <font>
      <b/>
      <sz val="24"/>
      <color theme="1"/>
      <name val="Times New Roman"/>
      <family val="1"/>
    </font>
  </fonts>
  <fills count="6">
    <fill>
      <patternFill patternType="none"/>
    </fill>
    <fill>
      <patternFill patternType="gray125"/>
    </fill>
    <fill>
      <patternFill patternType="solid">
        <fgColor rgb="FFF2F2F2"/>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9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double">
        <color rgb="FF000000"/>
      </right>
      <top style="thin">
        <color rgb="FF000000"/>
      </top>
      <bottom style="thin">
        <color rgb="FF000000"/>
      </bottom>
      <diagonal/>
    </border>
    <border>
      <left/>
      <right style="double">
        <color rgb="FF000000"/>
      </right>
      <top/>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000000"/>
      </left>
      <right/>
      <top style="double">
        <color rgb="FF000000"/>
      </top>
      <bottom/>
      <diagonal/>
    </border>
    <border>
      <left style="thin">
        <color rgb="FF000000"/>
      </left>
      <right style="thin">
        <color rgb="FF000000"/>
      </right>
      <top/>
      <bottom/>
      <diagonal/>
    </border>
    <border>
      <left/>
      <right/>
      <top style="double">
        <color indexed="64"/>
      </top>
      <bottom/>
      <diagonal/>
    </border>
    <border>
      <left style="thin">
        <color rgb="FF000000"/>
      </left>
      <right/>
      <top style="double">
        <color indexed="64"/>
      </top>
      <bottom style="thin">
        <color rgb="FF000000"/>
      </bottom>
      <diagonal/>
    </border>
    <border>
      <left style="thin">
        <color rgb="FF000000"/>
      </left>
      <right style="thin">
        <color rgb="FF000000"/>
      </right>
      <top style="double">
        <color indexed="64"/>
      </top>
      <bottom/>
      <diagonal/>
    </border>
    <border>
      <left style="thin">
        <color rgb="FF000000"/>
      </left>
      <right style="double">
        <color indexed="64"/>
      </right>
      <top style="double">
        <color indexed="64"/>
      </top>
      <bottom/>
      <diagonal/>
    </border>
    <border>
      <left style="thin">
        <color rgb="FF000000"/>
      </left>
      <right style="double">
        <color indexed="64"/>
      </right>
      <top/>
      <bottom style="thin">
        <color rgb="FF000000"/>
      </bottom>
      <diagonal/>
    </border>
    <border>
      <left/>
      <right style="double">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rgb="FF000000"/>
      </top>
      <bottom style="double">
        <color indexed="64"/>
      </bottom>
      <diagonal/>
    </border>
    <border>
      <left/>
      <right/>
      <top style="double">
        <color indexed="64"/>
      </top>
      <bottom style="thin">
        <color rgb="FF000000"/>
      </bottom>
      <diagonal/>
    </border>
    <border>
      <left/>
      <right style="thin">
        <color rgb="FF000000"/>
      </right>
      <top style="double">
        <color indexed="64"/>
      </top>
      <bottom style="thin">
        <color rgb="FF000000"/>
      </bottom>
      <diagonal/>
    </border>
    <border>
      <left style="double">
        <color indexed="64"/>
      </left>
      <right/>
      <top style="double">
        <color indexed="64"/>
      </top>
      <bottom/>
      <diagonal/>
    </border>
    <border>
      <left/>
      <right style="double">
        <color indexed="64"/>
      </right>
      <top style="double">
        <color indexed="64"/>
      </top>
      <bottom/>
      <diagonal/>
    </border>
    <border>
      <left style="thin">
        <color rgb="FF000000"/>
      </left>
      <right/>
      <top style="thin">
        <color rgb="FF000000"/>
      </top>
      <bottom style="double">
        <color indexed="64"/>
      </bottom>
      <diagonal/>
    </border>
    <border>
      <left style="thin">
        <color rgb="FF000000"/>
      </left>
      <right style="thin">
        <color rgb="FF000000"/>
      </right>
      <top style="thin">
        <color rgb="FF000000"/>
      </top>
      <bottom style="double">
        <color indexed="64"/>
      </bottom>
      <diagonal/>
    </border>
    <border>
      <left style="thin">
        <color rgb="FF000000"/>
      </left>
      <right style="double">
        <color rgb="FF000000"/>
      </right>
      <top style="thin">
        <color rgb="FF000000"/>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rgb="FF000000"/>
      </left>
      <right/>
      <top/>
      <bottom/>
      <diagonal/>
    </border>
    <border>
      <left/>
      <right style="thin">
        <color rgb="FF000000"/>
      </right>
      <top/>
      <bottom/>
      <diagonal/>
    </border>
    <border>
      <left/>
      <right style="thin">
        <color rgb="FF000000"/>
      </right>
      <top style="double">
        <color indexed="64"/>
      </top>
      <bottom/>
      <diagonal/>
    </border>
    <border>
      <left style="double">
        <color indexed="64"/>
      </left>
      <right/>
      <top/>
      <bottom style="thin">
        <color indexed="64"/>
      </bottom>
      <diagonal/>
    </border>
    <border>
      <left/>
      <right style="thin">
        <color rgb="FF000000"/>
      </right>
      <top/>
      <bottom style="thin">
        <color indexed="64"/>
      </bottom>
      <diagonal/>
    </border>
    <border>
      <left style="thin">
        <color rgb="FF000000"/>
      </left>
      <right style="thin">
        <color rgb="FF000000"/>
      </right>
      <top/>
      <bottom style="thin">
        <color indexed="64"/>
      </bottom>
      <diagonal/>
    </border>
    <border>
      <left/>
      <right/>
      <top style="thin">
        <color auto="1"/>
      </top>
      <bottom style="double">
        <color indexed="64"/>
      </bottom>
      <diagonal/>
    </border>
    <border>
      <left style="double">
        <color indexed="64"/>
      </left>
      <right/>
      <top style="thin">
        <color auto="1"/>
      </top>
      <bottom style="double">
        <color indexed="64"/>
      </bottom>
      <diagonal/>
    </border>
    <border>
      <left/>
      <right style="thin">
        <color indexed="64"/>
      </right>
      <top style="thin">
        <color auto="1"/>
      </top>
      <bottom style="double">
        <color indexed="64"/>
      </bottom>
      <diagonal/>
    </border>
    <border>
      <left style="thin">
        <color rgb="FF000000"/>
      </left>
      <right style="thin">
        <color rgb="FF000000"/>
      </right>
      <top style="thin">
        <color rgb="FF000000"/>
      </top>
      <bottom style="thin">
        <color indexed="64"/>
      </bottom>
      <diagonal/>
    </border>
    <border>
      <left/>
      <right style="thin">
        <color rgb="FF000000"/>
      </right>
      <top style="double">
        <color rgb="FF000000"/>
      </top>
      <bottom/>
      <diagonal/>
    </border>
    <border>
      <left style="thin">
        <color rgb="FF000000"/>
      </left>
      <right style="thin">
        <color rgb="FF000000"/>
      </right>
      <top style="double">
        <color rgb="FF000000"/>
      </top>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style="thin">
        <color rgb="FF000000"/>
      </left>
      <right style="double">
        <color indexed="64"/>
      </right>
      <top style="double">
        <color rgb="FF000000"/>
      </top>
      <bottom/>
      <diagonal/>
    </border>
    <border>
      <left style="double">
        <color indexed="64"/>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style="thin">
        <color auto="1"/>
      </top>
      <bottom style="thin">
        <color auto="1"/>
      </bottom>
      <diagonal/>
    </border>
    <border>
      <left/>
      <right/>
      <top/>
      <bottom style="thin">
        <color indexed="64"/>
      </bottom>
      <diagonal/>
    </border>
    <border>
      <left/>
      <right style="double">
        <color rgb="FF000000"/>
      </right>
      <top/>
      <bottom style="thin">
        <color indexed="64"/>
      </bottom>
      <diagonal/>
    </border>
    <border>
      <left/>
      <right style="double">
        <color indexed="64"/>
      </right>
      <top/>
      <bottom style="thin">
        <color indexed="64"/>
      </bottom>
      <diagonal/>
    </border>
    <border>
      <left style="thin">
        <color rgb="FF000000"/>
      </left>
      <right style="double">
        <color indexed="64"/>
      </right>
      <top style="thin">
        <color rgb="FF000000"/>
      </top>
      <bottom style="thin">
        <color indexed="64"/>
      </bottom>
      <diagonal/>
    </border>
    <border>
      <left/>
      <right/>
      <top style="thin">
        <color auto="1"/>
      </top>
      <bottom/>
      <diagonal/>
    </border>
    <border>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double">
        <color rgb="FF000000"/>
      </left>
      <right/>
      <top/>
      <bottom style="thin">
        <color indexed="64"/>
      </bottom>
      <diagonal/>
    </border>
    <border>
      <left/>
      <right style="double">
        <color rgb="FF000000"/>
      </right>
      <top style="thin">
        <color indexed="64"/>
      </top>
      <bottom style="thin">
        <color indexed="64"/>
      </bottom>
      <diagonal/>
    </border>
    <border>
      <left style="thin">
        <color auto="1"/>
      </left>
      <right/>
      <top style="thin">
        <color rgb="FF000000"/>
      </top>
      <bottom style="thin">
        <color rgb="FF000000"/>
      </bottom>
      <diagonal/>
    </border>
    <border>
      <left style="double">
        <color rgb="FF000000"/>
      </left>
      <right/>
      <top style="thin">
        <color auto="1"/>
      </top>
      <bottom/>
      <diagonal/>
    </border>
    <border>
      <left/>
      <right style="double">
        <color rgb="FF000000"/>
      </right>
      <top style="thin">
        <color auto="1"/>
      </top>
      <bottom/>
      <diagonal/>
    </border>
    <border>
      <left/>
      <right/>
      <top style="double">
        <color indexed="64"/>
      </top>
      <bottom style="thin">
        <color auto="1"/>
      </bottom>
      <diagonal/>
    </border>
    <border>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bottom/>
      <diagonal/>
    </border>
    <border>
      <left style="double">
        <color indexed="64"/>
      </left>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rgb="FF000000"/>
      </left>
      <right style="double">
        <color indexed="64"/>
      </right>
      <top style="thin">
        <color rgb="FF000000"/>
      </top>
      <bottom style="double">
        <color indexed="64"/>
      </bottom>
      <diagonal/>
    </border>
  </borders>
  <cellStyleXfs count="3">
    <xf numFmtId="0" fontId="0" fillId="0" borderId="0"/>
    <xf numFmtId="9" fontId="1" fillId="0" borderId="0" applyFont="0" applyFill="0" applyBorder="0" applyAlignment="0" applyProtection="0">
      <alignment vertical="center"/>
    </xf>
    <xf numFmtId="9" fontId="13" fillId="0" borderId="0" applyFont="0" applyFill="0" applyBorder="0" applyAlignment="0" applyProtection="0">
      <alignment vertical="center"/>
    </xf>
  </cellStyleXfs>
  <cellXfs count="283">
    <xf numFmtId="0" fontId="0" fillId="0" borderId="0" xfId="0" applyFill="1" applyBorder="1" applyAlignment="1">
      <alignment horizontal="left" vertical="top"/>
    </xf>
    <xf numFmtId="0" fontId="5" fillId="0" borderId="0" xfId="0" applyFont="1" applyFill="1" applyBorder="1" applyAlignment="1">
      <alignment horizontal="left" vertical="top"/>
    </xf>
    <xf numFmtId="1" fontId="5" fillId="0" borderId="0" xfId="0" applyNumberFormat="1" applyFont="1" applyFill="1" applyBorder="1" applyAlignment="1">
      <alignment vertical="top" shrinkToFit="1"/>
    </xf>
    <xf numFmtId="0" fontId="4" fillId="0" borderId="0" xfId="0" applyFont="1" applyFill="1" applyBorder="1" applyAlignment="1">
      <alignment horizontal="center" vertical="top" wrapText="1"/>
    </xf>
    <xf numFmtId="9" fontId="5" fillId="0" borderId="0" xfId="0" applyNumberFormat="1" applyFont="1" applyFill="1" applyBorder="1" applyAlignment="1">
      <alignment horizontal="center" vertical="top" shrinkToFit="1"/>
    </xf>
    <xf numFmtId="0" fontId="4" fillId="0" borderId="0" xfId="0" applyFont="1" applyFill="1" applyBorder="1" applyAlignment="1">
      <alignment horizontal="left" vertical="top" wrapText="1" indent="3"/>
    </xf>
    <xf numFmtId="0" fontId="4" fillId="0" borderId="0" xfId="0" applyFont="1" applyFill="1" applyBorder="1" applyAlignment="1">
      <alignment vertical="top" wrapText="1"/>
    </xf>
    <xf numFmtId="38" fontId="5" fillId="0" borderId="1" xfId="0" applyNumberFormat="1" applyFont="1" applyFill="1" applyBorder="1" applyAlignment="1">
      <alignment horizontal="center" vertical="top" shrinkToFit="1"/>
    </xf>
    <xf numFmtId="38" fontId="5" fillId="0" borderId="1" xfId="0" applyNumberFormat="1" applyFont="1" applyFill="1" applyBorder="1" applyAlignment="1">
      <alignment horizontal="left" wrapText="1"/>
    </xf>
    <xf numFmtId="38" fontId="5" fillId="0" borderId="1" xfId="0" applyNumberFormat="1" applyFont="1" applyFill="1" applyBorder="1" applyAlignment="1">
      <alignment horizontal="center" vertical="top"/>
    </xf>
    <xf numFmtId="4" fontId="5" fillId="0" borderId="6" xfId="0" applyNumberFormat="1" applyFont="1" applyFill="1" applyBorder="1" applyAlignment="1">
      <alignment horizontal="center" vertical="top" shrinkToFit="1"/>
    </xf>
    <xf numFmtId="0" fontId="5" fillId="0" borderId="6" xfId="0" applyFont="1" applyFill="1" applyBorder="1" applyAlignment="1">
      <alignment horizontal="left" wrapText="1"/>
    </xf>
    <xf numFmtId="3" fontId="5" fillId="0" borderId="6" xfId="0" applyNumberFormat="1" applyFont="1" applyFill="1" applyBorder="1" applyAlignment="1">
      <alignment horizontal="center" vertical="top" shrinkToFit="1"/>
    </xf>
    <xf numFmtId="2" fontId="5" fillId="0" borderId="6" xfId="0" applyNumberFormat="1" applyFont="1" applyFill="1" applyBorder="1" applyAlignment="1">
      <alignment horizontal="center" vertical="top" shrinkToFit="1"/>
    </xf>
    <xf numFmtId="0" fontId="5" fillId="0" borderId="6" xfId="0" applyFont="1" applyFill="1" applyBorder="1" applyAlignment="1">
      <alignment horizontal="left" vertical="center" wrapText="1"/>
    </xf>
    <xf numFmtId="0" fontId="8" fillId="0" borderId="0" xfId="0" applyFont="1" applyFill="1" applyBorder="1" applyAlignment="1">
      <alignment horizontal="center" vertical="top"/>
    </xf>
    <xf numFmtId="0" fontId="3" fillId="0" borderId="17" xfId="0" applyFont="1" applyFill="1" applyBorder="1" applyAlignment="1">
      <alignment horizontal="center" vertical="top"/>
    </xf>
    <xf numFmtId="0" fontId="3" fillId="0" borderId="11" xfId="0" applyFont="1" applyFill="1" applyBorder="1" applyAlignment="1">
      <alignment horizontal="center" vertical="top"/>
    </xf>
    <xf numFmtId="0" fontId="4" fillId="0" borderId="11" xfId="0" applyFont="1" applyFill="1" applyBorder="1" applyAlignment="1">
      <alignment horizontal="center" vertical="top"/>
    </xf>
    <xf numFmtId="0" fontId="11" fillId="0" borderId="0" xfId="0" applyFont="1" applyFill="1" applyBorder="1" applyAlignment="1" applyProtection="1">
      <alignment horizontal="right" vertical="top"/>
      <protection locked="0"/>
    </xf>
    <xf numFmtId="38" fontId="4" fillId="0" borderId="1" xfId="0" applyNumberFormat="1" applyFont="1" applyFill="1" applyBorder="1" applyAlignment="1">
      <alignment horizontal="center" vertical="top" wrapText="1"/>
    </xf>
    <xf numFmtId="1" fontId="5" fillId="0" borderId="0" xfId="0" applyNumberFormat="1" applyFont="1" applyFill="1" applyBorder="1" applyAlignment="1">
      <alignment horizontal="right" vertical="top" shrinkToFit="1"/>
    </xf>
    <xf numFmtId="0" fontId="8" fillId="0" borderId="0" xfId="0" applyFont="1" applyFill="1" applyBorder="1" applyAlignment="1">
      <alignment horizontal="right" vertical="top"/>
    </xf>
    <xf numFmtId="0" fontId="5" fillId="0" borderId="0" xfId="0" applyFont="1" applyFill="1" applyBorder="1" applyAlignment="1">
      <alignment horizontal="right" vertical="top"/>
    </xf>
    <xf numFmtId="0" fontId="0" fillId="0" borderId="0" xfId="0" applyFill="1" applyBorder="1" applyAlignment="1">
      <alignment horizontal="right" vertical="top"/>
    </xf>
    <xf numFmtId="0" fontId="3" fillId="3" borderId="19" xfId="0" applyFont="1" applyFill="1" applyBorder="1" applyAlignment="1">
      <alignment horizontal="center" vertical="top"/>
    </xf>
    <xf numFmtId="38" fontId="4" fillId="3" borderId="24" xfId="0" applyNumberFormat="1" applyFont="1" applyFill="1" applyBorder="1" applyAlignment="1">
      <alignment horizontal="center" vertical="top" wrapText="1"/>
    </xf>
    <xf numFmtId="38" fontId="5" fillId="3" borderId="25" xfId="0" applyNumberFormat="1" applyFont="1" applyFill="1" applyBorder="1" applyAlignment="1">
      <alignment horizontal="center" vertical="center" wrapText="1"/>
    </xf>
    <xf numFmtId="38" fontId="5" fillId="3" borderId="25" xfId="0" applyNumberFormat="1" applyFont="1" applyFill="1" applyBorder="1" applyAlignment="1">
      <alignment horizontal="center" vertical="top" shrinkToFit="1"/>
    </xf>
    <xf numFmtId="165" fontId="5" fillId="3" borderId="26" xfId="1" applyNumberFormat="1" applyFont="1" applyFill="1" applyBorder="1" applyAlignment="1">
      <alignment horizontal="center" vertical="top" shrinkToFit="1"/>
    </xf>
    <xf numFmtId="38" fontId="4" fillId="0" borderId="0" xfId="0" applyNumberFormat="1" applyFont="1" applyFill="1" applyBorder="1" applyAlignment="1">
      <alignment horizontal="center" vertical="top" wrapText="1"/>
    </xf>
    <xf numFmtId="0" fontId="3" fillId="0" borderId="0" xfId="0" applyFont="1" applyFill="1" applyBorder="1" applyAlignment="1">
      <alignment horizontal="center" vertical="top"/>
    </xf>
    <xf numFmtId="38" fontId="5" fillId="0" borderId="0" xfId="0" applyNumberFormat="1" applyFont="1" applyFill="1" applyBorder="1" applyAlignment="1">
      <alignment horizontal="center" vertical="center" wrapText="1"/>
    </xf>
    <xf numFmtId="38" fontId="5" fillId="0" borderId="0" xfId="0" applyNumberFormat="1" applyFont="1" applyFill="1" applyBorder="1" applyAlignment="1">
      <alignment horizontal="center" vertical="top" shrinkToFit="1"/>
    </xf>
    <xf numFmtId="165" fontId="5" fillId="0" borderId="0" xfId="1" applyNumberFormat="1" applyFont="1" applyFill="1" applyBorder="1" applyAlignment="1">
      <alignment horizontal="center" vertical="top" shrinkToFit="1"/>
    </xf>
    <xf numFmtId="38" fontId="5" fillId="3" borderId="1" xfId="0" applyNumberFormat="1" applyFont="1" applyFill="1" applyBorder="1" applyAlignment="1">
      <alignment horizontal="center" vertical="center" wrapText="1"/>
    </xf>
    <xf numFmtId="0" fontId="4" fillId="0" borderId="9" xfId="0" applyFont="1" applyFill="1" applyBorder="1" applyAlignment="1">
      <alignment horizontal="right" vertical="top"/>
    </xf>
    <xf numFmtId="0" fontId="4" fillId="0" borderId="38" xfId="0" applyFont="1" applyFill="1" applyBorder="1" applyAlignment="1">
      <alignment horizontal="center" vertical="top"/>
    </xf>
    <xf numFmtId="0" fontId="5" fillId="0" borderId="0" xfId="0" applyFont="1" applyFill="1" applyBorder="1" applyAlignment="1">
      <alignment vertical="top"/>
    </xf>
    <xf numFmtId="0" fontId="5" fillId="0" borderId="17" xfId="0" applyFont="1" applyFill="1" applyBorder="1" applyAlignment="1">
      <alignment vertical="top"/>
    </xf>
    <xf numFmtId="0" fontId="4" fillId="3" borderId="18" xfId="0" applyFont="1" applyFill="1" applyBorder="1" applyAlignment="1">
      <alignment horizontal="center" vertical="top"/>
    </xf>
    <xf numFmtId="0" fontId="4" fillId="3" borderId="19" xfId="0" applyFont="1" applyFill="1" applyBorder="1" applyAlignment="1">
      <alignment horizontal="center" vertical="top"/>
    </xf>
    <xf numFmtId="0" fontId="5" fillId="0" borderId="27" xfId="0" applyFont="1" applyFill="1" applyBorder="1" applyAlignment="1">
      <alignment vertical="top"/>
    </xf>
    <xf numFmtId="0" fontId="5" fillId="0" borderId="28" xfId="0" applyFont="1" applyFill="1" applyBorder="1" applyAlignment="1">
      <alignment vertical="top"/>
    </xf>
    <xf numFmtId="0" fontId="7" fillId="0" borderId="3"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5" fillId="0" borderId="1" xfId="0" applyFont="1" applyFill="1" applyBorder="1" applyAlignment="1">
      <alignment horizontal="left" vertical="top"/>
    </xf>
    <xf numFmtId="0" fontId="5" fillId="0" borderId="29" xfId="0" applyFont="1" applyFill="1" applyBorder="1" applyAlignment="1">
      <alignment vertical="top"/>
    </xf>
    <xf numFmtId="0" fontId="5" fillId="0" borderId="7" xfId="0" applyFont="1" applyFill="1" applyBorder="1" applyAlignment="1">
      <alignment vertical="top"/>
    </xf>
    <xf numFmtId="38" fontId="4" fillId="0" borderId="1" xfId="0" applyNumberFormat="1" applyFont="1" applyFill="1" applyBorder="1" applyAlignment="1">
      <alignment vertical="top" wrapText="1"/>
    </xf>
    <xf numFmtId="0" fontId="4" fillId="0" borderId="6" xfId="0" applyFont="1" applyFill="1" applyBorder="1" applyAlignment="1">
      <alignment horizontal="left" vertical="top" wrapText="1"/>
    </xf>
    <xf numFmtId="38" fontId="5" fillId="0" borderId="1" xfId="0" applyNumberFormat="1" applyFont="1" applyFill="1" applyBorder="1" applyAlignment="1">
      <alignment horizontal="center" wrapText="1"/>
    </xf>
    <xf numFmtId="1" fontId="10" fillId="0" borderId="48" xfId="0" applyNumberFormat="1" applyFont="1" applyFill="1" applyBorder="1" applyAlignment="1">
      <alignment horizontal="right" vertical="top" shrinkToFit="1"/>
    </xf>
    <xf numFmtId="0" fontId="5" fillId="0" borderId="48" xfId="0" applyFont="1" applyFill="1" applyBorder="1" applyAlignment="1">
      <alignment horizontal="right" vertical="top"/>
    </xf>
    <xf numFmtId="164" fontId="5" fillId="0" borderId="48" xfId="0" applyNumberFormat="1" applyFont="1" applyFill="1" applyBorder="1" applyAlignment="1">
      <alignment horizontal="right" vertical="top" shrinkToFit="1"/>
    </xf>
    <xf numFmtId="0" fontId="5" fillId="0" borderId="48" xfId="0" applyFont="1" applyFill="1" applyBorder="1" applyAlignment="1">
      <alignment horizontal="right" wrapText="1"/>
    </xf>
    <xf numFmtId="0" fontId="5" fillId="0" borderId="48" xfId="0" applyFont="1" applyFill="1" applyBorder="1" applyAlignment="1">
      <alignment horizontal="right" vertical="center" wrapText="1"/>
    </xf>
    <xf numFmtId="0" fontId="0" fillId="0" borderId="0" xfId="0" applyAlignment="1">
      <alignment horizontal="left" vertical="top"/>
    </xf>
    <xf numFmtId="0" fontId="5" fillId="0" borderId="0" xfId="0" applyFont="1" applyAlignment="1">
      <alignment horizontal="left" vertical="top"/>
    </xf>
    <xf numFmtId="1" fontId="5" fillId="0" borderId="0" xfId="0" applyNumberFormat="1" applyFont="1" applyAlignment="1">
      <alignment horizontal="right" vertical="top" shrinkToFit="1"/>
    </xf>
    <xf numFmtId="1" fontId="5" fillId="0" borderId="0" xfId="0" applyNumberFormat="1" applyFont="1" applyAlignment="1">
      <alignment vertical="top" shrinkToFi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xf>
    <xf numFmtId="0" fontId="4" fillId="0" borderId="9" xfId="0" applyFont="1" applyBorder="1" applyAlignment="1">
      <alignment horizontal="right" vertical="top"/>
    </xf>
    <xf numFmtId="0" fontId="4" fillId="0" borderId="38" xfId="0" applyFont="1" applyBorder="1" applyAlignment="1">
      <alignment horizontal="center" vertical="top"/>
    </xf>
    <xf numFmtId="0" fontId="3" fillId="0" borderId="52" xfId="0" applyFont="1" applyBorder="1" applyAlignment="1">
      <alignment horizontal="center" vertical="top"/>
    </xf>
    <xf numFmtId="0" fontId="5" fillId="0" borderId="17" xfId="0" applyFont="1" applyBorder="1" applyAlignment="1">
      <alignment vertical="top"/>
    </xf>
    <xf numFmtId="0" fontId="4" fillId="0" borderId="54" xfId="0" applyFont="1" applyBorder="1" applyAlignment="1">
      <alignment horizontal="right" vertical="top"/>
    </xf>
    <xf numFmtId="0" fontId="11" fillId="0" borderId="0" xfId="0" applyFont="1" applyAlignment="1" applyProtection="1">
      <alignment horizontal="right" vertical="top"/>
      <protection locked="0"/>
    </xf>
    <xf numFmtId="0" fontId="8" fillId="0" borderId="0" xfId="0" applyFont="1" applyAlignment="1">
      <alignment horizontal="right" vertical="top"/>
    </xf>
    <xf numFmtId="0" fontId="8" fillId="0" borderId="0" xfId="0" applyFont="1" applyAlignment="1">
      <alignment horizontal="center" vertical="top"/>
    </xf>
    <xf numFmtId="38" fontId="4" fillId="0" borderId="0" xfId="0" applyNumberFormat="1" applyFont="1" applyAlignment="1">
      <alignment horizontal="center" vertical="top" wrapText="1"/>
    </xf>
    <xf numFmtId="0" fontId="3" fillId="0" borderId="0" xfId="0" applyFont="1" applyAlignment="1">
      <alignment horizontal="center" vertical="top"/>
    </xf>
    <xf numFmtId="38" fontId="5" fillId="0" borderId="0" xfId="0" applyNumberFormat="1" applyFont="1" applyAlignment="1">
      <alignment horizontal="center" vertical="center" wrapText="1"/>
    </xf>
    <xf numFmtId="38" fontId="5" fillId="0" borderId="0" xfId="0" applyNumberFormat="1" applyFont="1" applyAlignment="1">
      <alignment horizontal="center" vertical="top" shrinkToFit="1"/>
    </xf>
    <xf numFmtId="165" fontId="5" fillId="0" borderId="0" xfId="2" applyNumberFormat="1" applyFont="1" applyFill="1" applyBorder="1" applyAlignment="1">
      <alignment horizontal="center" vertical="top" shrinkToFit="1"/>
    </xf>
    <xf numFmtId="0" fontId="5" fillId="0" borderId="0" xfId="0" applyFont="1" applyAlignment="1">
      <alignment horizontal="right" vertical="top"/>
    </xf>
    <xf numFmtId="0" fontId="4" fillId="0" borderId="0" xfId="0" applyFont="1" applyAlignment="1">
      <alignment horizontal="center" vertical="top" wrapText="1"/>
    </xf>
    <xf numFmtId="9" fontId="5" fillId="0" borderId="0" xfId="0" applyNumberFormat="1" applyFont="1" applyAlignment="1">
      <alignment horizontal="center" vertical="top" shrinkToFit="1"/>
    </xf>
    <xf numFmtId="0" fontId="4" fillId="0" borderId="0" xfId="0" applyFont="1" applyAlignment="1">
      <alignment horizontal="left" vertical="top" wrapText="1" indent="3"/>
    </xf>
    <xf numFmtId="0" fontId="4" fillId="0" borderId="0" xfId="0" applyFont="1" applyAlignment="1">
      <alignment vertical="top" wrapText="1"/>
    </xf>
    <xf numFmtId="0" fontId="0" fillId="0" borderId="0" xfId="0" applyAlignment="1">
      <alignment horizontal="right" vertical="top"/>
    </xf>
    <xf numFmtId="0" fontId="5" fillId="0" borderId="0" xfId="0" applyFont="1" applyBorder="1" applyAlignment="1">
      <alignment vertical="top"/>
    </xf>
    <xf numFmtId="0" fontId="5" fillId="0" borderId="48" xfId="0" applyFont="1" applyFill="1" applyBorder="1" applyAlignment="1">
      <alignment vertical="top"/>
    </xf>
    <xf numFmtId="0" fontId="5" fillId="0" borderId="8" xfId="0" applyFont="1" applyFill="1" applyBorder="1" applyAlignment="1">
      <alignment vertical="top"/>
    </xf>
    <xf numFmtId="0" fontId="5" fillId="0" borderId="66" xfId="0" applyFont="1" applyFill="1" applyBorder="1" applyAlignment="1">
      <alignment vertical="top"/>
    </xf>
    <xf numFmtId="165" fontId="5" fillId="0" borderId="6" xfId="1" applyNumberFormat="1" applyFont="1" applyFill="1" applyBorder="1" applyAlignment="1">
      <alignment horizontal="center" vertical="top" shrinkToFit="1"/>
    </xf>
    <xf numFmtId="166" fontId="6" fillId="3" borderId="55" xfId="0" applyNumberFormat="1" applyFont="1" applyFill="1" applyBorder="1" applyAlignment="1">
      <alignment horizontal="right" vertical="center"/>
    </xf>
    <xf numFmtId="165" fontId="4" fillId="3" borderId="56" xfId="0" applyNumberFormat="1" applyFont="1" applyFill="1" applyBorder="1" applyAlignment="1" applyProtection="1">
      <alignment vertical="center"/>
      <protection locked="0"/>
    </xf>
    <xf numFmtId="0" fontId="20" fillId="4" borderId="73" xfId="0" applyFont="1" applyFill="1" applyBorder="1" applyAlignment="1" applyProtection="1">
      <alignment horizontal="center" vertical="center" wrapText="1"/>
    </xf>
    <xf numFmtId="0" fontId="20" fillId="4" borderId="74" xfId="0" applyFont="1" applyFill="1" applyBorder="1" applyAlignment="1" applyProtection="1">
      <alignment horizontal="center" vertical="center" wrapText="1"/>
    </xf>
    <xf numFmtId="166" fontId="8" fillId="4" borderId="75" xfId="0" applyNumberFormat="1" applyFont="1" applyFill="1" applyBorder="1" applyAlignment="1" applyProtection="1">
      <alignment horizontal="center" vertical="top" wrapText="1"/>
    </xf>
    <xf numFmtId="0" fontId="20" fillId="4" borderId="76" xfId="0" applyFont="1" applyFill="1" applyBorder="1" applyAlignment="1" applyProtection="1">
      <alignment horizontal="center" vertical="center" wrapText="1"/>
    </xf>
    <xf numFmtId="167" fontId="9" fillId="0" borderId="77" xfId="0" applyNumberFormat="1" applyFont="1" applyBorder="1" applyAlignment="1">
      <alignment horizontal="center" vertical="top" wrapText="1"/>
    </xf>
    <xf numFmtId="167" fontId="9" fillId="0" borderId="55" xfId="0" applyNumberFormat="1" applyFont="1" applyBorder="1" applyAlignment="1">
      <alignment horizontal="center" vertical="top" wrapText="1"/>
    </xf>
    <xf numFmtId="167" fontId="9" fillId="0" borderId="56" xfId="0" applyNumberFormat="1" applyFont="1" applyBorder="1" applyAlignment="1">
      <alignment horizontal="center" vertical="top" wrapText="1"/>
    </xf>
    <xf numFmtId="167" fontId="9" fillId="5" borderId="80" xfId="0" applyNumberFormat="1" applyFont="1" applyFill="1" applyBorder="1" applyAlignment="1">
      <alignment horizontal="center" vertical="top" wrapText="1"/>
    </xf>
    <xf numFmtId="167" fontId="9" fillId="5" borderId="81" xfId="0" applyNumberFormat="1" applyFont="1" applyFill="1" applyBorder="1" applyAlignment="1">
      <alignment horizontal="center" vertical="top" wrapText="1"/>
    </xf>
    <xf numFmtId="167" fontId="9" fillId="5" borderId="82" xfId="0" applyNumberFormat="1" applyFont="1" applyFill="1" applyBorder="1" applyAlignment="1">
      <alignment horizontal="center" vertical="top" wrapText="1"/>
    </xf>
    <xf numFmtId="167" fontId="8" fillId="0" borderId="81" xfId="0" applyNumberFormat="1" applyFont="1" applyFill="1" applyBorder="1" applyAlignment="1">
      <alignment horizontal="center" vertical="top" wrapText="1"/>
    </xf>
    <xf numFmtId="167" fontId="9" fillId="3" borderId="77" xfId="0" applyNumberFormat="1" applyFont="1" applyFill="1" applyBorder="1" applyAlignment="1">
      <alignment horizontal="center" vertical="top" wrapText="1"/>
    </xf>
    <xf numFmtId="167" fontId="9" fillId="3" borderId="55" xfId="0" applyNumberFormat="1" applyFont="1" applyFill="1" applyBorder="1" applyAlignment="1">
      <alignment horizontal="center" vertical="top" wrapText="1"/>
    </xf>
    <xf numFmtId="167" fontId="9" fillId="3" borderId="56" xfId="0" applyNumberFormat="1" applyFont="1" applyFill="1" applyBorder="1" applyAlignment="1">
      <alignment horizontal="center" vertical="top" wrapText="1"/>
    </xf>
    <xf numFmtId="0" fontId="9" fillId="3" borderId="78" xfId="0" applyFont="1" applyFill="1" applyBorder="1" applyAlignment="1">
      <alignment vertical="top"/>
    </xf>
    <xf numFmtId="0" fontId="9" fillId="3" borderId="8" xfId="0" applyFont="1" applyFill="1" applyBorder="1" applyAlignment="1">
      <alignment vertical="top"/>
    </xf>
    <xf numFmtId="0" fontId="9" fillId="3" borderId="79" xfId="0" applyFont="1" applyFill="1" applyBorder="1" applyAlignment="1">
      <alignment vertical="top"/>
    </xf>
    <xf numFmtId="0" fontId="5" fillId="3" borderId="35" xfId="0" applyFont="1" applyFill="1" applyBorder="1" applyAlignment="1">
      <alignment vertical="top"/>
    </xf>
    <xf numFmtId="0" fontId="5" fillId="3" borderId="83" xfId="0" applyFont="1" applyFill="1" applyBorder="1" applyAlignment="1">
      <alignment vertical="top"/>
    </xf>
    <xf numFmtId="0" fontId="7" fillId="0" borderId="5" xfId="0" applyFont="1" applyBorder="1" applyAlignment="1">
      <alignment horizontal="center" vertical="center" wrapText="1"/>
    </xf>
    <xf numFmtId="0" fontId="7" fillId="3" borderId="36" xfId="0" applyFont="1" applyFill="1" applyBorder="1" applyAlignment="1" applyProtection="1">
      <alignment horizontal="right" vertical="top"/>
      <protection locked="0"/>
    </xf>
    <xf numFmtId="0" fontId="4" fillId="3" borderId="37" xfId="0" applyFont="1" applyFill="1" applyBorder="1" applyAlignment="1">
      <alignment horizontal="right" vertical="top"/>
    </xf>
    <xf numFmtId="0" fontId="4" fillId="0" borderId="55" xfId="0" applyFont="1" applyBorder="1" applyAlignment="1">
      <alignment vertical="top"/>
    </xf>
    <xf numFmtId="0" fontId="7" fillId="3" borderId="37" xfId="0" applyFont="1" applyFill="1" applyBorder="1" applyAlignment="1">
      <alignment horizontal="right" vertical="top"/>
    </xf>
    <xf numFmtId="0" fontId="4" fillId="0" borderId="4" xfId="0" quotePrefix="1" applyFont="1" applyFill="1" applyBorder="1" applyAlignment="1">
      <alignment horizontal="left" vertical="top" wrapText="1"/>
    </xf>
    <xf numFmtId="0" fontId="4" fillId="0" borderId="4" xfId="0" applyFont="1" applyFill="1" applyBorder="1" applyAlignment="1">
      <alignment horizontal="left" vertical="top" wrapText="1"/>
    </xf>
    <xf numFmtId="0" fontId="7" fillId="0" borderId="55" xfId="0" applyFont="1" applyBorder="1" applyAlignment="1">
      <alignment horizontal="center" vertical="center" wrapText="1"/>
    </xf>
    <xf numFmtId="0" fontId="7" fillId="0" borderId="55" xfId="0" applyFont="1" applyBorder="1" applyAlignment="1">
      <alignment horizontal="center" vertical="center"/>
    </xf>
    <xf numFmtId="1" fontId="5" fillId="0" borderId="55" xfId="0" applyNumberFormat="1" applyFont="1" applyBorder="1" applyAlignment="1">
      <alignment horizontal="right" vertical="top" shrinkToFit="1"/>
    </xf>
    <xf numFmtId="0" fontId="7" fillId="0" borderId="55" xfId="0" applyFont="1" applyBorder="1" applyAlignment="1">
      <alignment vertical="top" wrapText="1"/>
    </xf>
    <xf numFmtId="38" fontId="4" fillId="0" borderId="55" xfId="0" applyNumberFormat="1" applyFont="1" applyBorder="1" applyAlignment="1">
      <alignment vertical="top" wrapText="1"/>
    </xf>
    <xf numFmtId="38" fontId="4" fillId="0" borderId="55" xfId="0" applyNumberFormat="1" applyFont="1" applyBorder="1" applyAlignment="1">
      <alignment horizontal="center" vertical="top" wrapText="1"/>
    </xf>
    <xf numFmtId="0" fontId="5" fillId="0" borderId="55" xfId="0" applyFont="1" applyBorder="1" applyAlignment="1">
      <alignment horizontal="left" vertical="top"/>
    </xf>
    <xf numFmtId="164" fontId="5" fillId="0" borderId="55" xfId="0" applyNumberFormat="1" applyFont="1" applyBorder="1" applyAlignment="1">
      <alignment horizontal="left" vertical="top" shrinkToFit="1"/>
    </xf>
    <xf numFmtId="0" fontId="14" fillId="0" borderId="55" xfId="0" applyFont="1" applyBorder="1" applyAlignment="1">
      <alignment vertical="top" wrapText="1"/>
    </xf>
    <xf numFmtId="0" fontId="4" fillId="0" borderId="55" xfId="0" applyFont="1" applyBorder="1" applyAlignment="1">
      <alignment vertical="top" wrapText="1"/>
    </xf>
    <xf numFmtId="38" fontId="5" fillId="0" borderId="55" xfId="0" applyNumberFormat="1" applyFont="1" applyBorder="1" applyAlignment="1">
      <alignment horizontal="center" wrapText="1"/>
    </xf>
    <xf numFmtId="38" fontId="5" fillId="0" borderId="55" xfId="0" applyNumberFormat="1" applyFont="1" applyBorder="1" applyAlignment="1">
      <alignment horizontal="center" vertical="top" shrinkToFit="1"/>
    </xf>
    <xf numFmtId="0" fontId="5" fillId="3" borderId="55" xfId="0" applyFont="1" applyFill="1" applyBorder="1" applyAlignment="1">
      <alignment horizontal="right" wrapText="1"/>
    </xf>
    <xf numFmtId="0" fontId="5" fillId="3" borderId="55" xfId="0" applyFont="1" applyFill="1" applyBorder="1" applyAlignment="1">
      <alignment horizontal="left" wrapText="1"/>
    </xf>
    <xf numFmtId="0" fontId="7" fillId="3" borderId="55" xfId="0" applyFont="1" applyFill="1" applyBorder="1" applyAlignment="1">
      <alignment horizontal="right" vertical="top" wrapText="1"/>
    </xf>
    <xf numFmtId="166" fontId="4" fillId="3" borderId="55" xfId="0" applyNumberFormat="1" applyFont="1" applyFill="1" applyBorder="1" applyAlignment="1" applyProtection="1">
      <alignment horizontal="right" vertical="center"/>
      <protection locked="0"/>
    </xf>
    <xf numFmtId="1" fontId="5" fillId="0" borderId="55" xfId="0" applyNumberFormat="1" applyFont="1" applyBorder="1" applyAlignment="1">
      <alignment horizontal="left" vertical="top" shrinkToFit="1"/>
    </xf>
    <xf numFmtId="38" fontId="5" fillId="0" borderId="55" xfId="0" applyNumberFormat="1" applyFont="1" applyBorder="1" applyAlignment="1">
      <alignment horizontal="center" vertical="top"/>
    </xf>
    <xf numFmtId="0" fontId="5" fillId="3" borderId="55" xfId="0" applyFont="1" applyFill="1" applyBorder="1" applyAlignment="1">
      <alignment horizontal="left" vertical="top"/>
    </xf>
    <xf numFmtId="38" fontId="5" fillId="0" borderId="55" xfId="0" applyNumberFormat="1" applyFont="1" applyBorder="1" applyAlignment="1">
      <alignment horizontal="left" wrapText="1"/>
    </xf>
    <xf numFmtId="0" fontId="4" fillId="3" borderId="55" xfId="0" applyFont="1" applyFill="1" applyBorder="1" applyAlignment="1">
      <alignment horizontal="right" vertical="top" wrapText="1"/>
    </xf>
    <xf numFmtId="0" fontId="4" fillId="3" borderId="55" xfId="0" applyFont="1" applyFill="1" applyBorder="1" applyAlignment="1">
      <alignment horizontal="left" vertical="top" wrapText="1"/>
    </xf>
    <xf numFmtId="1" fontId="10" fillId="0" borderId="77" xfId="0" applyNumberFormat="1" applyFont="1" applyBorder="1" applyAlignment="1">
      <alignment horizontal="right" vertical="top" shrinkToFit="1"/>
    </xf>
    <xf numFmtId="0" fontId="4" fillId="0" borderId="56" xfId="0" applyFont="1" applyBorder="1" applyAlignment="1">
      <alignment horizontal="left" vertical="top" wrapText="1"/>
    </xf>
    <xf numFmtId="0" fontId="5" fillId="0" borderId="77" xfId="0" applyFont="1" applyBorder="1" applyAlignment="1">
      <alignment horizontal="right" vertical="top"/>
    </xf>
    <xf numFmtId="0" fontId="5" fillId="0" borderId="56" xfId="0" applyFont="1" applyBorder="1" applyAlignment="1">
      <alignment horizontal="left" wrapText="1"/>
    </xf>
    <xf numFmtId="0" fontId="5" fillId="3" borderId="77" xfId="0" applyFont="1" applyFill="1" applyBorder="1" applyAlignment="1">
      <alignment horizontal="right" wrapText="1"/>
    </xf>
    <xf numFmtId="3" fontId="5" fillId="0" borderId="56" xfId="0" applyNumberFormat="1" applyFont="1" applyBorder="1" applyAlignment="1">
      <alignment horizontal="center" vertical="top" shrinkToFit="1"/>
    </xf>
    <xf numFmtId="0" fontId="5" fillId="3" borderId="77" xfId="0" applyFont="1" applyFill="1" applyBorder="1" applyAlignment="1">
      <alignment horizontal="right" vertical="top"/>
    </xf>
    <xf numFmtId="4" fontId="5" fillId="0" borderId="56" xfId="0" applyNumberFormat="1" applyFont="1" applyBorder="1" applyAlignment="1">
      <alignment horizontal="center" vertical="top" shrinkToFit="1"/>
    </xf>
    <xf numFmtId="164" fontId="5" fillId="3" borderId="77" xfId="0" applyNumberFormat="1" applyFont="1" applyFill="1" applyBorder="1" applyAlignment="1">
      <alignment horizontal="right" vertical="top" shrinkToFit="1"/>
    </xf>
    <xf numFmtId="164" fontId="5" fillId="0" borderId="80" xfId="0" applyNumberFormat="1" applyFont="1" applyBorder="1" applyAlignment="1">
      <alignment horizontal="right" vertical="top" shrinkToFit="1"/>
    </xf>
    <xf numFmtId="0" fontId="4" fillId="0" borderId="81" xfId="0" applyFont="1" applyBorder="1" applyAlignment="1">
      <alignment horizontal="right" vertical="top" wrapText="1"/>
    </xf>
    <xf numFmtId="0" fontId="7" fillId="0" borderId="81" xfId="0" applyFont="1" applyBorder="1" applyAlignment="1">
      <alignment horizontal="right" vertical="top" wrapText="1"/>
    </xf>
    <xf numFmtId="166" fontId="4" fillId="0" borderId="81" xfId="0" applyNumberFormat="1" applyFont="1" applyBorder="1" applyAlignment="1" applyProtection="1">
      <alignment horizontal="right" vertical="center"/>
      <protection locked="0"/>
    </xf>
    <xf numFmtId="166" fontId="6" fillId="0" borderId="81" xfId="0" applyNumberFormat="1" applyFont="1" applyFill="1" applyBorder="1" applyAlignment="1">
      <alignment horizontal="right" vertical="center"/>
    </xf>
    <xf numFmtId="166" fontId="4" fillId="0" borderId="81" xfId="0" applyNumberFormat="1" applyFont="1" applyFill="1" applyBorder="1" applyAlignment="1" applyProtection="1">
      <alignment horizontal="right" vertical="center"/>
      <protection locked="0"/>
    </xf>
    <xf numFmtId="165" fontId="4" fillId="0" borderId="82" xfId="0" applyNumberFormat="1" applyFont="1" applyFill="1" applyBorder="1" applyAlignment="1" applyProtection="1">
      <alignment vertical="center"/>
      <protection locked="0"/>
    </xf>
    <xf numFmtId="0" fontId="5" fillId="0" borderId="87" xfId="0" applyFont="1" applyBorder="1" applyAlignment="1">
      <alignment vertical="top"/>
    </xf>
    <xf numFmtId="0" fontId="5" fillId="0" borderId="88" xfId="0" applyFont="1" applyBorder="1" applyAlignment="1">
      <alignment vertical="top"/>
    </xf>
    <xf numFmtId="0" fontId="5" fillId="0" borderId="27" xfId="0" applyFont="1" applyBorder="1" applyAlignment="1">
      <alignment vertical="top"/>
    </xf>
    <xf numFmtId="0" fontId="5" fillId="0" borderId="28" xfId="0" applyFont="1" applyBorder="1" applyAlignment="1">
      <alignment vertical="top"/>
    </xf>
    <xf numFmtId="0" fontId="8" fillId="4" borderId="76" xfId="0" applyFont="1" applyFill="1" applyBorder="1" applyAlignment="1" applyProtection="1">
      <alignment horizontal="center" vertical="top" wrapText="1"/>
    </xf>
    <xf numFmtId="165" fontId="9" fillId="0" borderId="56" xfId="0" applyNumberFormat="1" applyFont="1" applyBorder="1" applyAlignment="1">
      <alignment horizontal="center" vertical="top" wrapText="1"/>
    </xf>
    <xf numFmtId="165" fontId="9" fillId="3" borderId="56" xfId="0" applyNumberFormat="1" applyFont="1" applyFill="1" applyBorder="1" applyAlignment="1">
      <alignment horizontal="center" vertical="top" wrapText="1"/>
    </xf>
    <xf numFmtId="165" fontId="9" fillId="5" borderId="82" xfId="0" applyNumberFormat="1" applyFont="1" applyFill="1" applyBorder="1" applyAlignment="1">
      <alignment horizontal="center" vertical="top" wrapText="1"/>
    </xf>
    <xf numFmtId="0" fontId="5" fillId="3" borderId="36" xfId="0" applyFont="1" applyFill="1" applyBorder="1" applyAlignment="1">
      <alignment vertical="top"/>
    </xf>
    <xf numFmtId="1" fontId="10" fillId="0" borderId="78" xfId="0" applyNumberFormat="1" applyFont="1" applyBorder="1" applyAlignment="1">
      <alignment horizontal="right" vertical="top" shrinkToFit="1"/>
    </xf>
    <xf numFmtId="165" fontId="5" fillId="3" borderId="92" xfId="2" applyNumberFormat="1" applyFont="1" applyFill="1" applyBorder="1" applyAlignment="1">
      <alignment horizontal="center" vertical="top" shrinkToFit="1"/>
    </xf>
    <xf numFmtId="0" fontId="8" fillId="4" borderId="72" xfId="0" applyFont="1" applyFill="1" applyBorder="1" applyAlignment="1" applyProtection="1">
      <alignment horizontal="center" vertical="center" wrapText="1"/>
    </xf>
    <xf numFmtId="0" fontId="19" fillId="4" borderId="70" xfId="0" applyFont="1" applyFill="1" applyBorder="1" applyAlignment="1" applyProtection="1">
      <alignment horizontal="center" vertical="center" wrapText="1"/>
    </xf>
    <xf numFmtId="0" fontId="19" fillId="4" borderId="71" xfId="0" applyFont="1" applyFill="1" applyBorder="1" applyAlignment="1" applyProtection="1">
      <alignment horizontal="center" vertical="center" wrapText="1"/>
    </xf>
    <xf numFmtId="0" fontId="20" fillId="4" borderId="72" xfId="0" applyFont="1" applyFill="1" applyBorder="1" applyAlignment="1" applyProtection="1">
      <alignment horizontal="center" vertical="center" wrapText="1"/>
    </xf>
    <xf numFmtId="0" fontId="20" fillId="4" borderId="70" xfId="0" applyFont="1" applyFill="1" applyBorder="1" applyAlignment="1" applyProtection="1">
      <alignment horizontal="center" vertical="center" wrapText="1"/>
    </xf>
    <xf numFmtId="0" fontId="20" fillId="4" borderId="71" xfId="0" applyFont="1" applyFill="1" applyBorder="1" applyAlignment="1" applyProtection="1">
      <alignment horizontal="center" vertical="center" wrapText="1"/>
    </xf>
    <xf numFmtId="0" fontId="22" fillId="4" borderId="89" xfId="0" applyFont="1" applyFill="1" applyBorder="1" applyAlignment="1" applyProtection="1">
      <alignment horizontal="center" vertical="center" wrapText="1"/>
    </xf>
    <xf numFmtId="0" fontId="22" fillId="4" borderId="90" xfId="0" applyFont="1" applyFill="1" applyBorder="1" applyAlignment="1" applyProtection="1">
      <alignment horizontal="center" vertical="center" wrapText="1"/>
    </xf>
    <xf numFmtId="0" fontId="22" fillId="4" borderId="91" xfId="0" applyFont="1" applyFill="1" applyBorder="1" applyAlignment="1" applyProtection="1">
      <alignment horizontal="center" vertical="center" wrapText="1"/>
    </xf>
    <xf numFmtId="0" fontId="8" fillId="0" borderId="2" xfId="0" applyFont="1" applyBorder="1" applyAlignment="1">
      <alignment horizontal="left" vertical="top" wrapText="1"/>
    </xf>
    <xf numFmtId="0" fontId="8" fillId="0" borderId="4" xfId="0" applyFont="1" applyBorder="1" applyAlignment="1">
      <alignment horizontal="left" vertical="top" wrapText="1"/>
    </xf>
    <xf numFmtId="0" fontId="8" fillId="0" borderId="3" xfId="0" applyFont="1" applyBorder="1" applyAlignment="1">
      <alignment horizontal="left" vertical="top" wrapText="1"/>
    </xf>
    <xf numFmtId="0" fontId="12" fillId="0" borderId="0" xfId="0" applyFont="1" applyAlignment="1">
      <alignment horizontal="left" vertical="top" wrapText="1"/>
    </xf>
    <xf numFmtId="0" fontId="7" fillId="0" borderId="22"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7" fillId="0" borderId="13"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12" fillId="0" borderId="0" xfId="0" applyFont="1" applyAlignment="1">
      <alignment horizontal="center" vertical="top" wrapText="1"/>
    </xf>
    <xf numFmtId="0" fontId="8" fillId="0" borderId="55" xfId="0" applyFont="1" applyBorder="1" applyAlignment="1">
      <alignment horizontal="center" vertical="top" wrapText="1"/>
    </xf>
    <xf numFmtId="0" fontId="10" fillId="0" borderId="84" xfId="0" applyFont="1" applyBorder="1" applyAlignment="1">
      <alignment horizontal="center" vertical="center" wrapText="1"/>
    </xf>
    <xf numFmtId="0" fontId="10" fillId="0" borderId="85" xfId="0" applyFont="1" applyBorder="1" applyAlignment="1">
      <alignment horizontal="center" vertical="center" wrapText="1"/>
    </xf>
    <xf numFmtId="0" fontId="10" fillId="0" borderId="77" xfId="0" applyFont="1" applyBorder="1" applyAlignment="1">
      <alignment horizontal="center" vertical="center" wrapText="1"/>
    </xf>
    <xf numFmtId="0" fontId="10" fillId="0" borderId="55" xfId="0" applyFont="1" applyBorder="1" applyAlignment="1">
      <alignment horizontal="center" vertical="center" wrapText="1"/>
    </xf>
    <xf numFmtId="0" fontId="7" fillId="0" borderId="85"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2" borderId="22"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49" xfId="0" applyFont="1" applyFill="1" applyBorder="1" applyAlignment="1">
      <alignment horizontal="center" vertical="center" wrapText="1"/>
    </xf>
    <xf numFmtId="0" fontId="7" fillId="2" borderId="51" xfId="0" applyFont="1" applyFill="1" applyBorder="1" applyAlignment="1">
      <alignment horizontal="center" vertical="center" wrapText="1"/>
    </xf>
    <xf numFmtId="0" fontId="7" fillId="0" borderId="34" xfId="0" applyFont="1" applyBorder="1" applyAlignment="1">
      <alignment horizontal="center" vertical="center" wrapText="1"/>
    </xf>
    <xf numFmtId="42" fontId="9" fillId="0" borderId="55" xfId="0" applyNumberFormat="1" applyFont="1" applyBorder="1" applyAlignment="1">
      <alignment horizontal="center" vertical="center" wrapText="1" shrinkToFit="1"/>
    </xf>
    <xf numFmtId="0" fontId="7" fillId="0" borderId="86" xfId="0" applyFont="1" applyBorder="1" applyAlignment="1">
      <alignment horizontal="center" vertical="center" wrapText="1"/>
    </xf>
    <xf numFmtId="0" fontId="7" fillId="0" borderId="56" xfId="0" applyFont="1" applyBorder="1" applyAlignment="1">
      <alignment horizontal="center" vertical="center" wrapText="1"/>
    </xf>
    <xf numFmtId="0" fontId="7" fillId="0" borderId="1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12" fillId="0" borderId="0" xfId="0" applyFont="1" applyFill="1" applyBorder="1" applyAlignment="1">
      <alignment horizontal="left" vertical="top" wrapText="1"/>
    </xf>
    <xf numFmtId="0" fontId="10" fillId="0" borderId="10" xfId="0" applyFont="1" applyFill="1" applyBorder="1" applyAlignment="1">
      <alignment horizontal="center" vertical="center" wrapText="1"/>
    </xf>
    <xf numFmtId="0" fontId="10" fillId="0" borderId="39"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7" fillId="0" borderId="22" xfId="0" applyFont="1" applyFill="1" applyBorder="1" applyAlignment="1" applyProtection="1">
      <alignment horizontal="center" vertical="center"/>
    </xf>
    <xf numFmtId="0" fontId="7" fillId="0" borderId="31" xfId="0" applyFont="1" applyFill="1" applyBorder="1" applyAlignment="1" applyProtection="1">
      <alignment horizontal="center" vertical="center"/>
    </xf>
    <xf numFmtId="0" fontId="7" fillId="0" borderId="32" xfId="0" applyFont="1" applyFill="1" applyBorder="1" applyAlignment="1" applyProtection="1">
      <alignment horizontal="center" vertical="center"/>
    </xf>
    <xf numFmtId="0" fontId="7" fillId="0" borderId="33" xfId="0" applyFont="1" applyFill="1" applyBorder="1" applyAlignment="1" applyProtection="1">
      <alignment horizontal="center" vertical="center"/>
    </xf>
    <xf numFmtId="0" fontId="8" fillId="0" borderId="2"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3" xfId="0" applyFont="1" applyFill="1" applyBorder="1" applyAlignment="1">
      <alignment horizontal="left" vertical="top" wrapText="1"/>
    </xf>
    <xf numFmtId="0" fontId="12" fillId="0" borderId="0" xfId="0" applyFont="1" applyFill="1" applyBorder="1" applyAlignment="1">
      <alignment horizontal="center" vertical="top" wrapText="1"/>
    </xf>
    <xf numFmtId="0" fontId="7" fillId="0" borderId="40" xfId="0" applyFont="1" applyFill="1" applyBorder="1" applyAlignment="1">
      <alignment horizontal="center" vertical="center" wrapText="1"/>
    </xf>
    <xf numFmtId="0" fontId="7" fillId="0" borderId="41" xfId="0" applyFont="1" applyFill="1" applyBorder="1" applyAlignment="1">
      <alignment horizontal="center" vertical="center" wrapText="1"/>
    </xf>
    <xf numFmtId="0" fontId="7" fillId="0" borderId="42" xfId="0" applyFont="1" applyFill="1" applyBorder="1" applyAlignment="1">
      <alignment horizontal="center" vertical="center" wrapText="1"/>
    </xf>
    <xf numFmtId="0" fontId="7" fillId="0" borderId="43" xfId="0" applyFont="1" applyFill="1" applyBorder="1" applyAlignment="1">
      <alignment horizontal="center" vertical="center" wrapText="1"/>
    </xf>
    <xf numFmtId="0" fontId="7" fillId="0" borderId="34" xfId="0" applyFont="1" applyFill="1" applyBorder="1" applyAlignment="1">
      <alignment horizontal="center" vertical="center" wrapText="1"/>
    </xf>
    <xf numFmtId="0" fontId="15" fillId="0" borderId="57" xfId="0" applyFont="1" applyFill="1" applyBorder="1" applyAlignment="1">
      <alignment horizontal="left" vertical="top" wrapText="1"/>
    </xf>
    <xf numFmtId="0" fontId="15" fillId="0" borderId="58" xfId="0" applyFont="1" applyFill="1" applyBorder="1" applyAlignment="1">
      <alignment horizontal="left" vertical="top" wrapText="1"/>
    </xf>
    <xf numFmtId="0" fontId="15" fillId="0" borderId="59" xfId="0" applyFont="1" applyFill="1" applyBorder="1" applyAlignment="1">
      <alignment horizontal="left" vertical="top" wrapText="1"/>
    </xf>
    <xf numFmtId="0" fontId="15" fillId="0" borderId="60" xfId="0" applyFont="1" applyFill="1" applyBorder="1" applyAlignment="1">
      <alignment horizontal="left" vertical="top" wrapText="1"/>
    </xf>
    <xf numFmtId="0" fontId="15" fillId="0" borderId="0" xfId="0" applyFont="1" applyFill="1" applyBorder="1" applyAlignment="1">
      <alignment horizontal="left" vertical="top" wrapText="1"/>
    </xf>
    <xf numFmtId="0" fontId="15" fillId="0" borderId="61" xfId="0" applyFont="1" applyFill="1" applyBorder="1" applyAlignment="1">
      <alignment horizontal="left" vertical="top" wrapText="1"/>
    </xf>
    <xf numFmtId="0" fontId="15" fillId="0" borderId="62" xfId="0" applyFont="1" applyFill="1" applyBorder="1" applyAlignment="1">
      <alignment horizontal="left" vertical="top" wrapText="1"/>
    </xf>
    <xf numFmtId="0" fontId="15" fillId="0" borderId="63" xfId="0" applyFont="1" applyFill="1" applyBorder="1" applyAlignment="1">
      <alignment horizontal="left" vertical="top" wrapText="1"/>
    </xf>
    <xf numFmtId="0" fontId="15" fillId="0" borderId="64" xfId="0" applyFont="1" applyFill="1" applyBorder="1" applyAlignment="1">
      <alignment horizontal="left" vertical="top" wrapText="1"/>
    </xf>
    <xf numFmtId="0" fontId="5" fillId="0" borderId="68" xfId="0" applyFont="1" applyFill="1" applyBorder="1" applyAlignment="1">
      <alignment horizontal="left" vertical="top" wrapText="1"/>
    </xf>
    <xf numFmtId="0" fontId="5" fillId="0" borderId="53" xfId="0" applyFont="1" applyFill="1" applyBorder="1" applyAlignment="1">
      <alignment horizontal="left" vertical="top" wrapText="1"/>
    </xf>
    <xf numFmtId="0" fontId="5" fillId="0" borderId="69" xfId="0" applyFont="1" applyFill="1" applyBorder="1" applyAlignment="1">
      <alignment horizontal="left" vertical="top" wrapText="1"/>
    </xf>
    <xf numFmtId="0" fontId="5" fillId="0" borderId="65" xfId="0" applyFont="1" applyFill="1" applyBorder="1" applyAlignment="1">
      <alignment horizontal="left" vertical="top" wrapText="1"/>
    </xf>
    <xf numFmtId="0" fontId="5" fillId="0" borderId="49" xfId="0" applyFont="1" applyFill="1" applyBorder="1" applyAlignment="1">
      <alignment horizontal="left" vertical="top" wrapText="1"/>
    </xf>
    <xf numFmtId="0" fontId="5" fillId="0" borderId="50" xfId="0" applyFont="1" applyFill="1" applyBorder="1" applyAlignment="1">
      <alignment horizontal="left" vertical="top" wrapText="1"/>
    </xf>
    <xf numFmtId="0" fontId="7" fillId="0" borderId="44" xfId="0" applyFont="1" applyFill="1" applyBorder="1" applyAlignment="1">
      <alignment horizontal="center" vertical="center" wrapText="1"/>
    </xf>
    <xf numFmtId="0" fontId="7" fillId="2" borderId="45" xfId="0" applyFont="1" applyFill="1" applyBorder="1" applyAlignment="1">
      <alignment horizontal="center" vertical="center" wrapText="1"/>
    </xf>
    <xf numFmtId="0" fontId="7" fillId="2" borderId="46" xfId="0" applyFont="1" applyFill="1" applyBorder="1" applyAlignment="1">
      <alignment horizontal="center" vertical="center" wrapText="1"/>
    </xf>
    <xf numFmtId="0" fontId="7" fillId="2" borderId="47" xfId="0" applyFont="1" applyFill="1" applyBorder="1" applyAlignment="1">
      <alignment horizontal="center" vertical="center" wrapText="1"/>
    </xf>
    <xf numFmtId="0" fontId="7" fillId="2" borderId="50" xfId="0" applyFont="1" applyFill="1" applyBorder="1" applyAlignment="1">
      <alignment horizontal="center" vertical="center" wrapText="1"/>
    </xf>
    <xf numFmtId="0" fontId="7" fillId="0" borderId="4" xfId="0" applyFont="1" applyFill="1" applyBorder="1" applyAlignment="1">
      <alignment vertical="top" wrapText="1"/>
    </xf>
    <xf numFmtId="0" fontId="4" fillId="0" borderId="4" xfId="0" applyFont="1" applyFill="1" applyBorder="1" applyAlignment="1">
      <alignment vertical="top" wrapText="1"/>
    </xf>
    <xf numFmtId="0" fontId="4" fillId="0" borderId="4" xfId="0" applyFont="1" applyFill="1" applyBorder="1" applyAlignment="1">
      <alignment vertical="top"/>
    </xf>
    <xf numFmtId="0" fontId="4" fillId="0" borderId="8" xfId="0" applyFont="1" applyFill="1" applyBorder="1" applyAlignment="1">
      <alignment vertical="top"/>
    </xf>
    <xf numFmtId="0" fontId="5" fillId="0" borderId="0" xfId="0" applyFont="1" applyFill="1" applyBorder="1" applyAlignment="1">
      <alignment horizontal="center" vertical="top"/>
    </xf>
    <xf numFmtId="0" fontId="5" fillId="3" borderId="48" xfId="0" applyFont="1" applyFill="1" applyBorder="1" applyAlignment="1">
      <alignment horizontal="right" wrapText="1"/>
    </xf>
    <xf numFmtId="38" fontId="5" fillId="3" borderId="1" xfId="0" applyNumberFormat="1" applyFont="1" applyFill="1" applyBorder="1" applyAlignment="1">
      <alignment horizontal="center" wrapText="1"/>
    </xf>
    <xf numFmtId="38" fontId="4" fillId="3" borderId="1" xfId="0" applyNumberFormat="1" applyFont="1" applyFill="1" applyBorder="1" applyAlignment="1">
      <alignment horizontal="center" vertical="top" wrapText="1"/>
    </xf>
    <xf numFmtId="165" fontId="5" fillId="3" borderId="6" xfId="1" applyNumberFormat="1" applyFont="1" applyFill="1" applyBorder="1" applyAlignment="1">
      <alignment horizontal="center" vertical="top" shrinkToFit="1"/>
    </xf>
    <xf numFmtId="0" fontId="5" fillId="3" borderId="29" xfId="0" applyFont="1" applyFill="1" applyBorder="1" applyAlignment="1">
      <alignment vertical="top"/>
    </xf>
    <xf numFmtId="0" fontId="5" fillId="3" borderId="0" xfId="0" applyFont="1" applyFill="1" applyBorder="1" applyAlignment="1">
      <alignment vertical="top"/>
    </xf>
    <xf numFmtId="0" fontId="5" fillId="3" borderId="7" xfId="0" applyFont="1" applyFill="1" applyBorder="1" applyAlignment="1">
      <alignment vertical="top"/>
    </xf>
    <xf numFmtId="0" fontId="4" fillId="0" borderId="4" xfId="0" quotePrefix="1" applyFont="1" applyFill="1" applyBorder="1" applyAlignment="1">
      <alignment vertical="top" wrapText="1"/>
    </xf>
    <xf numFmtId="0" fontId="4" fillId="0" borderId="4" xfId="0" quotePrefix="1" applyFont="1" applyFill="1" applyBorder="1" applyAlignment="1">
      <alignment horizontal="center" vertical="top"/>
    </xf>
    <xf numFmtId="0" fontId="4" fillId="0" borderId="67" xfId="0" applyFont="1" applyFill="1" applyBorder="1" applyAlignment="1">
      <alignment horizontal="center" vertical="top"/>
    </xf>
    <xf numFmtId="0" fontId="7" fillId="3" borderId="4" xfId="0" applyFont="1" applyFill="1" applyBorder="1" applyAlignment="1">
      <alignment horizontal="right" vertical="top" wrapText="1"/>
    </xf>
    <xf numFmtId="165" fontId="5" fillId="3" borderId="0" xfId="1" quotePrefix="1" applyNumberFormat="1" applyFont="1" applyFill="1" applyBorder="1" applyAlignment="1">
      <alignment horizontal="center" vertical="top"/>
    </xf>
    <xf numFmtId="1" fontId="5" fillId="0" borderId="55" xfId="0" applyNumberFormat="1" applyFont="1" applyFill="1" applyBorder="1" applyAlignment="1">
      <alignment horizontal="right" vertical="top" shrinkToFit="1"/>
    </xf>
    <xf numFmtId="164" fontId="5" fillId="0" borderId="55" xfId="0" applyNumberFormat="1" applyFont="1" applyFill="1" applyBorder="1" applyAlignment="1">
      <alignment horizontal="left" vertical="top" shrinkToFit="1"/>
    </xf>
    <xf numFmtId="164" fontId="5" fillId="0" borderId="55" xfId="0" applyNumberFormat="1" applyFont="1" applyFill="1" applyBorder="1" applyAlignment="1">
      <alignment horizontal="right" vertical="top" shrinkToFit="1"/>
    </xf>
    <xf numFmtId="0" fontId="5" fillId="0" borderId="55" xfId="0" applyFont="1" applyFill="1" applyBorder="1" applyAlignment="1">
      <alignment horizontal="right" wrapText="1"/>
    </xf>
    <xf numFmtId="0" fontId="4" fillId="0" borderId="55" xfId="0" applyFont="1" applyFill="1" applyBorder="1" applyAlignment="1">
      <alignment horizontal="right" vertical="top" wrapText="1"/>
    </xf>
    <xf numFmtId="0" fontId="5" fillId="0" borderId="55" xfId="0" applyFont="1" applyFill="1" applyBorder="1" applyAlignment="1">
      <alignment horizontal="right" vertical="center" wrapText="1"/>
    </xf>
    <xf numFmtId="1" fontId="5" fillId="0" borderId="55" xfId="0" applyNumberFormat="1" applyFont="1" applyFill="1" applyBorder="1" applyAlignment="1">
      <alignment horizontal="left" vertical="top" shrinkToFit="1"/>
    </xf>
    <xf numFmtId="0" fontId="5" fillId="0" borderId="55" xfId="0" applyFont="1" applyFill="1" applyBorder="1" applyAlignment="1">
      <alignment horizontal="left" wrapText="1"/>
    </xf>
    <xf numFmtId="0" fontId="4" fillId="0" borderId="55" xfId="0" applyFont="1" applyFill="1" applyBorder="1" applyAlignment="1">
      <alignment horizontal="left" vertical="top" wrapText="1"/>
    </xf>
    <xf numFmtId="0" fontId="8" fillId="0" borderId="55" xfId="0" applyFont="1" applyFill="1" applyBorder="1" applyAlignment="1">
      <alignment horizontal="left" vertical="top" wrapText="1"/>
    </xf>
    <xf numFmtId="42" fontId="9" fillId="0" borderId="55" xfId="0" applyNumberFormat="1" applyFont="1" applyFill="1" applyBorder="1" applyAlignment="1">
      <alignment horizontal="left" vertical="center" wrapText="1" shrinkToFit="1"/>
    </xf>
    <xf numFmtId="0" fontId="7" fillId="3" borderId="35" xfId="0" applyFont="1" applyFill="1" applyBorder="1" applyAlignment="1">
      <alignment horizontal="right" vertical="top"/>
    </xf>
  </cellXfs>
  <cellStyles count="3">
    <cellStyle name="一般" xfId="0" builtinId="0"/>
    <cellStyle name="百分比" xfId="1" builtinId="5"/>
    <cellStyle name="百分比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72"/>
  <sheetViews>
    <sheetView tabSelected="1" zoomScale="70" zoomScaleNormal="70" zoomScaleSheetLayoutView="85" workbookViewId="0">
      <selection sqref="A1:S1"/>
    </sheetView>
  </sheetViews>
  <sheetFormatPr defaultRowHeight="12.75" x14ac:dyDescent="0.2"/>
  <cols>
    <col min="1" max="2" width="10.83203125" style="84" customWidth="1"/>
    <col min="3" max="3" width="89.33203125" style="59" customWidth="1"/>
    <col min="4" max="13" width="16.83203125" style="59" customWidth="1"/>
    <col min="14" max="14" width="10.1640625" style="59" customWidth="1"/>
    <col min="15" max="19" width="9.33203125" style="59"/>
    <col min="20" max="28" width="15.5" style="59" customWidth="1"/>
    <col min="29" max="16384" width="9.33203125" style="59"/>
  </cols>
  <sheetData>
    <row r="1" spans="1:19" ht="36" customHeight="1" x14ac:dyDescent="0.2">
      <c r="A1" s="187" t="s">
        <v>79</v>
      </c>
      <c r="B1" s="187"/>
      <c r="C1" s="187"/>
      <c r="D1" s="187"/>
      <c r="E1" s="187"/>
      <c r="F1" s="187"/>
      <c r="G1" s="187"/>
      <c r="H1" s="187"/>
      <c r="I1" s="187"/>
      <c r="J1" s="187"/>
      <c r="K1" s="187"/>
      <c r="L1" s="187"/>
      <c r="M1" s="187"/>
      <c r="N1" s="187"/>
      <c r="O1" s="187"/>
      <c r="P1" s="187"/>
      <c r="Q1" s="187"/>
      <c r="R1" s="187"/>
      <c r="S1" s="187"/>
    </row>
    <row r="2" spans="1:19" ht="18.75" x14ac:dyDescent="0.2">
      <c r="A2" s="176" t="s">
        <v>61</v>
      </c>
      <c r="B2" s="177"/>
      <c r="C2" s="177"/>
      <c r="D2" s="188"/>
      <c r="E2" s="188"/>
      <c r="F2" s="188"/>
      <c r="G2" s="188"/>
      <c r="H2" s="188"/>
      <c r="I2" s="188"/>
      <c r="J2" s="188"/>
      <c r="K2" s="188"/>
      <c r="L2" s="188"/>
      <c r="M2" s="188"/>
      <c r="N2" s="188"/>
      <c r="O2" s="188"/>
      <c r="P2" s="188"/>
      <c r="Q2" s="188"/>
      <c r="R2" s="188"/>
      <c r="S2" s="188"/>
    </row>
    <row r="3" spans="1:19" ht="18.75" x14ac:dyDescent="0.2">
      <c r="A3" s="176" t="s">
        <v>75</v>
      </c>
      <c r="B3" s="177"/>
      <c r="C3" s="178"/>
      <c r="D3" s="188"/>
      <c r="E3" s="188"/>
      <c r="F3" s="188"/>
      <c r="G3" s="188"/>
      <c r="H3" s="188"/>
      <c r="I3" s="188"/>
      <c r="J3" s="188"/>
      <c r="K3" s="188"/>
      <c r="L3" s="188"/>
      <c r="M3" s="188"/>
      <c r="N3" s="188"/>
      <c r="O3" s="188"/>
      <c r="P3" s="188"/>
      <c r="Q3" s="188"/>
      <c r="R3" s="188"/>
      <c r="S3" s="188"/>
    </row>
    <row r="4" spans="1:19" ht="18.75" x14ac:dyDescent="0.2">
      <c r="A4" s="176" t="s">
        <v>60</v>
      </c>
      <c r="B4" s="177"/>
      <c r="C4" s="178"/>
      <c r="D4" s="188"/>
      <c r="E4" s="188"/>
      <c r="F4" s="188"/>
      <c r="G4" s="188"/>
      <c r="H4" s="188"/>
      <c r="I4" s="188"/>
      <c r="J4" s="188"/>
      <c r="K4" s="188"/>
      <c r="L4" s="188"/>
      <c r="M4" s="188"/>
      <c r="N4" s="188"/>
      <c r="O4" s="188"/>
      <c r="P4" s="188"/>
      <c r="Q4" s="188"/>
      <c r="R4" s="188"/>
      <c r="S4" s="188"/>
    </row>
    <row r="5" spans="1:19" ht="18.75" x14ac:dyDescent="0.2">
      <c r="A5" s="176" t="s">
        <v>63</v>
      </c>
      <c r="B5" s="177"/>
      <c r="C5" s="178"/>
      <c r="D5" s="188"/>
      <c r="E5" s="188"/>
      <c r="F5" s="188"/>
      <c r="G5" s="188"/>
      <c r="H5" s="188"/>
      <c r="I5" s="188"/>
      <c r="J5" s="188"/>
      <c r="K5" s="188"/>
      <c r="L5" s="188"/>
      <c r="M5" s="188"/>
      <c r="N5" s="188"/>
      <c r="O5" s="188"/>
      <c r="P5" s="188"/>
      <c r="Q5" s="188"/>
      <c r="R5" s="188"/>
      <c r="S5" s="188"/>
    </row>
    <row r="6" spans="1:19" ht="18.75" x14ac:dyDescent="0.2">
      <c r="A6" s="176" t="s">
        <v>64</v>
      </c>
      <c r="B6" s="177"/>
      <c r="C6" s="178"/>
      <c r="D6" s="188"/>
      <c r="E6" s="188"/>
      <c r="F6" s="188"/>
      <c r="G6" s="188"/>
      <c r="H6" s="188"/>
      <c r="I6" s="188"/>
      <c r="J6" s="188"/>
      <c r="K6" s="188"/>
      <c r="L6" s="188"/>
      <c r="M6" s="188"/>
      <c r="N6" s="188"/>
      <c r="O6" s="188"/>
      <c r="P6" s="188"/>
      <c r="Q6" s="188"/>
      <c r="R6" s="188"/>
      <c r="S6" s="188"/>
    </row>
    <row r="7" spans="1:19" ht="50.25" customHeight="1" x14ac:dyDescent="0.2">
      <c r="A7" s="176" t="s">
        <v>76</v>
      </c>
      <c r="B7" s="177"/>
      <c r="C7" s="177"/>
      <c r="D7" s="206"/>
      <c r="E7" s="206"/>
      <c r="F7" s="206"/>
      <c r="G7" s="206"/>
      <c r="H7" s="206"/>
      <c r="I7" s="206"/>
      <c r="J7" s="206"/>
      <c r="K7" s="206"/>
      <c r="L7" s="206"/>
      <c r="M7" s="206"/>
      <c r="N7" s="206"/>
      <c r="O7" s="206"/>
      <c r="P7" s="206"/>
      <c r="Q7" s="206"/>
      <c r="R7" s="206"/>
      <c r="S7" s="206"/>
    </row>
    <row r="8" spans="1:19" ht="15.75" x14ac:dyDescent="0.2">
      <c r="A8" s="61"/>
      <c r="B8" s="61"/>
      <c r="C8" s="62"/>
      <c r="D8" s="62"/>
      <c r="E8" s="62"/>
      <c r="F8" s="62"/>
      <c r="G8" s="60"/>
      <c r="H8" s="60"/>
      <c r="I8" s="62"/>
      <c r="J8" s="62"/>
      <c r="K8" s="62"/>
      <c r="L8" s="62"/>
      <c r="M8" s="62"/>
      <c r="N8" s="62"/>
    </row>
    <row r="9" spans="1:19" ht="36" customHeight="1" thickBot="1" x14ac:dyDescent="0.25">
      <c r="A9" s="179" t="s">
        <v>71</v>
      </c>
      <c r="B9" s="179"/>
      <c r="C9" s="179"/>
      <c r="D9" s="179"/>
      <c r="E9" s="179"/>
      <c r="F9" s="179"/>
      <c r="G9" s="179"/>
      <c r="H9" s="179"/>
      <c r="I9" s="179"/>
      <c r="J9" s="179"/>
      <c r="K9" s="179"/>
      <c r="L9" s="179"/>
      <c r="M9" s="179"/>
      <c r="N9" s="179"/>
      <c r="O9" s="179"/>
      <c r="P9" s="179"/>
      <c r="Q9" s="179"/>
      <c r="R9" s="179"/>
      <c r="S9" s="179"/>
    </row>
    <row r="10" spans="1:19" ht="20.100000000000001" customHeight="1" thickTop="1" x14ac:dyDescent="0.2">
      <c r="A10" s="180" t="s">
        <v>74</v>
      </c>
      <c r="B10" s="181"/>
      <c r="C10" s="195" t="s">
        <v>0</v>
      </c>
      <c r="D10" s="184" t="s">
        <v>65</v>
      </c>
      <c r="E10" s="185"/>
      <c r="F10" s="186"/>
      <c r="G10" s="184" t="s">
        <v>66</v>
      </c>
      <c r="H10" s="185"/>
      <c r="I10" s="186"/>
      <c r="J10" s="184" t="s">
        <v>67</v>
      </c>
      <c r="K10" s="185"/>
      <c r="L10" s="186"/>
      <c r="M10" s="195" t="s">
        <v>56</v>
      </c>
      <c r="N10" s="197" t="s">
        <v>51</v>
      </c>
      <c r="O10" s="199" t="s">
        <v>78</v>
      </c>
      <c r="P10" s="200"/>
      <c r="Q10" s="200"/>
      <c r="R10" s="200"/>
      <c r="S10" s="201"/>
    </row>
    <row r="11" spans="1:19" ht="50.1" customHeight="1" x14ac:dyDescent="0.2">
      <c r="A11" s="182"/>
      <c r="B11" s="183"/>
      <c r="C11" s="205"/>
      <c r="D11" s="63" t="s">
        <v>1</v>
      </c>
      <c r="E11" s="64" t="s">
        <v>2</v>
      </c>
      <c r="F11" s="111" t="s">
        <v>3</v>
      </c>
      <c r="G11" s="65" t="s">
        <v>1</v>
      </c>
      <c r="H11" s="64" t="s">
        <v>2</v>
      </c>
      <c r="I11" s="63" t="s">
        <v>3</v>
      </c>
      <c r="J11" s="65" t="s">
        <v>1</v>
      </c>
      <c r="K11" s="64" t="s">
        <v>2</v>
      </c>
      <c r="L11" s="111" t="s">
        <v>3</v>
      </c>
      <c r="M11" s="196"/>
      <c r="N11" s="198"/>
      <c r="O11" s="202"/>
      <c r="P11" s="203"/>
      <c r="Q11" s="203"/>
      <c r="R11" s="203"/>
      <c r="S11" s="204"/>
    </row>
    <row r="12" spans="1:19" ht="15.95" customHeight="1" x14ac:dyDescent="0.2">
      <c r="A12" s="165">
        <v>1</v>
      </c>
      <c r="B12" s="66"/>
      <c r="C12" s="114"/>
      <c r="D12" s="67"/>
      <c r="E12" s="67"/>
      <c r="F12" s="67"/>
      <c r="G12" s="67"/>
      <c r="H12" s="67"/>
      <c r="I12" s="67"/>
      <c r="J12" s="67"/>
      <c r="K12" s="67"/>
      <c r="L12" s="67"/>
      <c r="M12" s="67"/>
      <c r="N12" s="68"/>
      <c r="O12" s="156"/>
      <c r="P12" s="85"/>
      <c r="Q12" s="85"/>
      <c r="R12" s="85"/>
      <c r="S12" s="69"/>
    </row>
    <row r="13" spans="1:19" ht="15.95" customHeight="1" x14ac:dyDescent="0.2">
      <c r="A13" s="165">
        <v>2</v>
      </c>
      <c r="B13" s="70"/>
      <c r="C13" s="114"/>
      <c r="D13" s="67"/>
      <c r="E13" s="67"/>
      <c r="F13" s="67"/>
      <c r="G13" s="67"/>
      <c r="H13" s="67"/>
      <c r="I13" s="67"/>
      <c r="J13" s="67"/>
      <c r="K13" s="67"/>
      <c r="L13" s="67"/>
      <c r="M13" s="67"/>
      <c r="N13" s="68"/>
      <c r="O13" s="156"/>
      <c r="P13" s="85"/>
      <c r="Q13" s="85"/>
      <c r="R13" s="85"/>
      <c r="S13" s="69"/>
    </row>
    <row r="14" spans="1:19" ht="15.95" customHeight="1" x14ac:dyDescent="0.2">
      <c r="A14" s="165">
        <v>3</v>
      </c>
      <c r="B14" s="70"/>
      <c r="C14" s="114"/>
      <c r="D14" s="67"/>
      <c r="E14" s="67"/>
      <c r="F14" s="67"/>
      <c r="G14" s="67"/>
      <c r="H14" s="67"/>
      <c r="I14" s="67"/>
      <c r="J14" s="67"/>
      <c r="K14" s="67"/>
      <c r="L14" s="67"/>
      <c r="M14" s="67"/>
      <c r="N14" s="68"/>
      <c r="O14" s="156"/>
      <c r="P14" s="85"/>
      <c r="Q14" s="85"/>
      <c r="R14" s="85"/>
      <c r="S14" s="69"/>
    </row>
    <row r="15" spans="1:19" ht="15.95" customHeight="1" thickBot="1" x14ac:dyDescent="0.25">
      <c r="A15" s="112"/>
      <c r="B15" s="113"/>
      <c r="C15" s="115" t="s">
        <v>5</v>
      </c>
      <c r="D15" s="40"/>
      <c r="E15" s="41"/>
      <c r="F15" s="26"/>
      <c r="G15" s="25"/>
      <c r="H15" s="25"/>
      <c r="I15" s="26"/>
      <c r="J15" s="27"/>
      <c r="K15" s="27"/>
      <c r="L15" s="26"/>
      <c r="M15" s="28"/>
      <c r="N15" s="166"/>
      <c r="O15" s="164"/>
      <c r="P15" s="109"/>
      <c r="Q15" s="109"/>
      <c r="R15" s="109"/>
      <c r="S15" s="110"/>
    </row>
    <row r="16" spans="1:19" ht="20.100000000000001" customHeight="1" thickTop="1" thickBot="1" x14ac:dyDescent="0.25">
      <c r="A16" s="71"/>
      <c r="B16" s="72"/>
      <c r="C16" s="73"/>
      <c r="D16" s="73"/>
      <c r="E16" s="73"/>
      <c r="F16" s="74"/>
      <c r="G16" s="75"/>
      <c r="H16" s="75"/>
      <c r="I16" s="74"/>
      <c r="J16" s="76"/>
      <c r="K16" s="76"/>
      <c r="L16" s="74"/>
      <c r="M16" s="77"/>
      <c r="N16" s="78"/>
    </row>
    <row r="17" spans="1:28" ht="36" customHeight="1" thickTop="1" thickBot="1" x14ac:dyDescent="0.25">
      <c r="A17" s="179" t="s">
        <v>73</v>
      </c>
      <c r="B17" s="179"/>
      <c r="C17" s="179"/>
      <c r="D17" s="179"/>
      <c r="E17" s="179"/>
      <c r="F17" s="179"/>
      <c r="G17" s="179"/>
      <c r="H17" s="179"/>
      <c r="I17" s="179"/>
      <c r="J17" s="179"/>
      <c r="K17" s="179"/>
      <c r="L17" s="179"/>
      <c r="M17" s="179"/>
      <c r="N17" s="179"/>
      <c r="O17" s="179"/>
      <c r="P17" s="179"/>
      <c r="Q17" s="179"/>
      <c r="R17" s="179"/>
      <c r="S17" s="179"/>
      <c r="T17" s="173" t="s">
        <v>163</v>
      </c>
      <c r="U17" s="174"/>
      <c r="V17" s="174"/>
      <c r="W17" s="174"/>
      <c r="X17" s="174"/>
      <c r="Y17" s="174"/>
      <c r="Z17" s="174"/>
      <c r="AA17" s="174"/>
      <c r="AB17" s="175"/>
    </row>
    <row r="18" spans="1:28" ht="20.100000000000001" customHeight="1" thickTop="1" x14ac:dyDescent="0.2">
      <c r="A18" s="189" t="s">
        <v>74</v>
      </c>
      <c r="B18" s="190"/>
      <c r="C18" s="193" t="s">
        <v>0</v>
      </c>
      <c r="D18" s="193" t="s">
        <v>65</v>
      </c>
      <c r="E18" s="193"/>
      <c r="F18" s="193"/>
      <c r="G18" s="193" t="s">
        <v>66</v>
      </c>
      <c r="H18" s="193"/>
      <c r="I18" s="193"/>
      <c r="J18" s="193" t="s">
        <v>67</v>
      </c>
      <c r="K18" s="193"/>
      <c r="L18" s="193"/>
      <c r="M18" s="193" t="s">
        <v>56</v>
      </c>
      <c r="N18" s="207" t="s">
        <v>51</v>
      </c>
      <c r="O18" s="199" t="s">
        <v>78</v>
      </c>
      <c r="P18" s="200"/>
      <c r="Q18" s="200"/>
      <c r="R18" s="200"/>
      <c r="S18" s="201"/>
      <c r="T18" s="167" t="s">
        <v>162</v>
      </c>
      <c r="U18" s="168"/>
      <c r="V18" s="168"/>
      <c r="W18" s="168"/>
      <c r="X18" s="168"/>
      <c r="Y18" s="169"/>
      <c r="Z18" s="170" t="s">
        <v>164</v>
      </c>
      <c r="AA18" s="171"/>
      <c r="AB18" s="172"/>
    </row>
    <row r="19" spans="1:28" ht="56.25" customHeight="1" x14ac:dyDescent="0.2">
      <c r="A19" s="191"/>
      <c r="B19" s="192"/>
      <c r="C19" s="194"/>
      <c r="D19" s="118" t="s">
        <v>1</v>
      </c>
      <c r="E19" s="118" t="s">
        <v>2</v>
      </c>
      <c r="F19" s="118" t="s">
        <v>3</v>
      </c>
      <c r="G19" s="119" t="s">
        <v>1</v>
      </c>
      <c r="H19" s="118" t="s">
        <v>2</v>
      </c>
      <c r="I19" s="118" t="s">
        <v>3</v>
      </c>
      <c r="J19" s="119" t="s">
        <v>1</v>
      </c>
      <c r="K19" s="118" t="s">
        <v>2</v>
      </c>
      <c r="L19" s="118" t="s">
        <v>3</v>
      </c>
      <c r="M19" s="194"/>
      <c r="N19" s="208"/>
      <c r="O19" s="202"/>
      <c r="P19" s="203"/>
      <c r="Q19" s="203"/>
      <c r="R19" s="203"/>
      <c r="S19" s="204"/>
      <c r="T19" s="92" t="s">
        <v>165</v>
      </c>
      <c r="U19" s="93" t="s">
        <v>166</v>
      </c>
      <c r="V19" s="93" t="s">
        <v>167</v>
      </c>
      <c r="W19" s="93" t="s">
        <v>168</v>
      </c>
      <c r="X19" s="94" t="s">
        <v>169</v>
      </c>
      <c r="Y19" s="160" t="s">
        <v>170</v>
      </c>
      <c r="Z19" s="92" t="s">
        <v>165</v>
      </c>
      <c r="AA19" s="93" t="s">
        <v>166</v>
      </c>
      <c r="AB19" s="95" t="s">
        <v>167</v>
      </c>
    </row>
    <row r="20" spans="1:28" ht="15.95" customHeight="1" x14ac:dyDescent="0.2">
      <c r="A20" s="140">
        <v>1</v>
      </c>
      <c r="B20" s="120"/>
      <c r="C20" s="121" t="s">
        <v>80</v>
      </c>
      <c r="D20" s="122"/>
      <c r="E20" s="123"/>
      <c r="F20" s="122"/>
      <c r="G20" s="124"/>
      <c r="H20" s="124"/>
      <c r="I20" s="124"/>
      <c r="J20" s="124"/>
      <c r="K20" s="124"/>
      <c r="L20" s="124"/>
      <c r="M20" s="124"/>
      <c r="N20" s="141"/>
      <c r="O20" s="156"/>
      <c r="P20" s="85"/>
      <c r="Q20" s="85"/>
      <c r="R20" s="85"/>
      <c r="S20" s="69"/>
      <c r="T20" s="96"/>
      <c r="U20" s="97"/>
      <c r="V20" s="97"/>
      <c r="W20" s="97"/>
      <c r="X20" s="97"/>
      <c r="Y20" s="161"/>
      <c r="Z20" s="96"/>
      <c r="AA20" s="97"/>
      <c r="AB20" s="98"/>
    </row>
    <row r="21" spans="1:28" ht="15.95" customHeight="1" x14ac:dyDescent="0.2">
      <c r="A21" s="142"/>
      <c r="B21" s="125">
        <v>1.1000000000000001</v>
      </c>
      <c r="C21" s="126" t="s">
        <v>81</v>
      </c>
      <c r="D21" s="122"/>
      <c r="E21" s="123"/>
      <c r="F21" s="122"/>
      <c r="G21" s="124"/>
      <c r="H21" s="124"/>
      <c r="I21" s="124"/>
      <c r="J21" s="124"/>
      <c r="K21" s="124"/>
      <c r="L21" s="124"/>
      <c r="M21" s="124"/>
      <c r="N21" s="141"/>
      <c r="O21" s="156"/>
      <c r="P21" s="85"/>
      <c r="Q21" s="85"/>
      <c r="R21" s="85"/>
      <c r="S21" s="69"/>
      <c r="T21" s="96"/>
      <c r="U21" s="97"/>
      <c r="V21" s="97"/>
      <c r="W21" s="97"/>
      <c r="X21" s="97"/>
      <c r="Y21" s="161"/>
      <c r="Z21" s="96"/>
      <c r="AA21" s="97"/>
      <c r="AB21" s="98"/>
    </row>
    <row r="22" spans="1:28" ht="15.95" customHeight="1" x14ac:dyDescent="0.25">
      <c r="A22" s="142"/>
      <c r="B22" s="125">
        <v>1.2</v>
      </c>
      <c r="C22" s="127"/>
      <c r="D22" s="128"/>
      <c r="E22" s="128"/>
      <c r="F22" s="128"/>
      <c r="G22" s="128"/>
      <c r="H22" s="123"/>
      <c r="I22" s="123"/>
      <c r="J22" s="128"/>
      <c r="K22" s="128"/>
      <c r="L22" s="128"/>
      <c r="M22" s="129"/>
      <c r="N22" s="143"/>
      <c r="O22" s="156"/>
      <c r="P22" s="85"/>
      <c r="Q22" s="85"/>
      <c r="R22" s="85"/>
      <c r="S22" s="69"/>
      <c r="T22" s="96"/>
      <c r="U22" s="97"/>
      <c r="V22" s="97"/>
      <c r="W22" s="97"/>
      <c r="X22" s="97"/>
      <c r="Y22" s="161"/>
      <c r="Z22" s="96"/>
      <c r="AA22" s="97"/>
      <c r="AB22" s="98"/>
    </row>
    <row r="23" spans="1:28" ht="15.95" customHeight="1" x14ac:dyDescent="0.25">
      <c r="A23" s="142"/>
      <c r="B23" s="125">
        <v>1.3</v>
      </c>
      <c r="C23" s="127"/>
      <c r="D23" s="128"/>
      <c r="E23" s="128"/>
      <c r="F23" s="128"/>
      <c r="G23" s="128"/>
      <c r="H23" s="123"/>
      <c r="I23" s="123"/>
      <c r="J23" s="128"/>
      <c r="K23" s="128"/>
      <c r="L23" s="128"/>
      <c r="M23" s="129"/>
      <c r="N23" s="143"/>
      <c r="O23" s="156"/>
      <c r="P23" s="85"/>
      <c r="Q23" s="85"/>
      <c r="R23" s="85"/>
      <c r="S23" s="69"/>
      <c r="T23" s="96"/>
      <c r="U23" s="97"/>
      <c r="V23" s="97"/>
      <c r="W23" s="97"/>
      <c r="X23" s="97"/>
      <c r="Y23" s="161"/>
      <c r="Z23" s="96"/>
      <c r="AA23" s="97"/>
      <c r="AB23" s="98"/>
    </row>
    <row r="24" spans="1:28" ht="15.95" customHeight="1" x14ac:dyDescent="0.25">
      <c r="A24" s="142"/>
      <c r="B24" s="125">
        <v>1.4</v>
      </c>
      <c r="C24" s="127"/>
      <c r="D24" s="128"/>
      <c r="E24" s="128"/>
      <c r="F24" s="128"/>
      <c r="G24" s="128"/>
      <c r="H24" s="123"/>
      <c r="I24" s="123"/>
      <c r="J24" s="128"/>
      <c r="K24" s="128"/>
      <c r="L24" s="128"/>
      <c r="M24" s="129"/>
      <c r="N24" s="143"/>
      <c r="O24" s="156"/>
      <c r="P24" s="85"/>
      <c r="Q24" s="85"/>
      <c r="R24" s="85"/>
      <c r="S24" s="69"/>
      <c r="T24" s="96"/>
      <c r="U24" s="97"/>
      <c r="V24" s="97"/>
      <c r="W24" s="97"/>
      <c r="X24" s="97"/>
      <c r="Y24" s="161"/>
      <c r="Z24" s="96"/>
      <c r="AA24" s="97"/>
      <c r="AB24" s="98"/>
    </row>
    <row r="25" spans="1:28" ht="15.95" customHeight="1" x14ac:dyDescent="0.25">
      <c r="A25" s="142"/>
      <c r="B25" s="125">
        <v>1.5</v>
      </c>
      <c r="C25" s="127"/>
      <c r="D25" s="128"/>
      <c r="E25" s="128"/>
      <c r="F25" s="128"/>
      <c r="G25" s="128"/>
      <c r="H25" s="123"/>
      <c r="I25" s="123"/>
      <c r="J25" s="128"/>
      <c r="K25" s="128"/>
      <c r="L25" s="128"/>
      <c r="M25" s="129"/>
      <c r="N25" s="143"/>
      <c r="O25" s="156"/>
      <c r="P25" s="85"/>
      <c r="Q25" s="85"/>
      <c r="R25" s="85"/>
      <c r="S25" s="69"/>
      <c r="T25" s="96"/>
      <c r="U25" s="97"/>
      <c r="V25" s="97"/>
      <c r="W25" s="97"/>
      <c r="X25" s="97"/>
      <c r="Y25" s="161"/>
      <c r="Z25" s="96"/>
      <c r="AA25" s="97"/>
      <c r="AB25" s="98"/>
    </row>
    <row r="26" spans="1:28" ht="15.95" customHeight="1" x14ac:dyDescent="0.25">
      <c r="A26" s="142"/>
      <c r="B26" s="125">
        <v>1.6</v>
      </c>
      <c r="C26" s="127"/>
      <c r="D26" s="128"/>
      <c r="E26" s="128"/>
      <c r="F26" s="128"/>
      <c r="G26" s="128"/>
      <c r="H26" s="123"/>
      <c r="I26" s="123"/>
      <c r="J26" s="128"/>
      <c r="K26" s="128"/>
      <c r="L26" s="128"/>
      <c r="M26" s="129"/>
      <c r="N26" s="143"/>
      <c r="O26" s="156"/>
      <c r="P26" s="85"/>
      <c r="Q26" s="85"/>
      <c r="R26" s="85"/>
      <c r="S26" s="69"/>
      <c r="T26" s="96"/>
      <c r="U26" s="97"/>
      <c r="V26" s="97"/>
      <c r="W26" s="97"/>
      <c r="X26" s="97"/>
      <c r="Y26" s="161"/>
      <c r="Z26" s="96"/>
      <c r="AA26" s="97"/>
      <c r="AB26" s="98"/>
    </row>
    <row r="27" spans="1:28" ht="15.95" customHeight="1" x14ac:dyDescent="0.25">
      <c r="A27" s="144"/>
      <c r="B27" s="131"/>
      <c r="C27" s="132" t="s">
        <v>17</v>
      </c>
      <c r="D27" s="133"/>
      <c r="E27" s="133"/>
      <c r="F27" s="90"/>
      <c r="G27" s="133"/>
      <c r="H27" s="133"/>
      <c r="I27" s="90"/>
      <c r="J27" s="133"/>
      <c r="K27" s="133"/>
      <c r="L27" s="90"/>
      <c r="M27" s="90"/>
      <c r="N27" s="91"/>
      <c r="O27" s="106"/>
      <c r="P27" s="107"/>
      <c r="Q27" s="107"/>
      <c r="R27" s="107"/>
      <c r="S27" s="108"/>
      <c r="T27" s="103"/>
      <c r="U27" s="104"/>
      <c r="V27" s="104"/>
      <c r="W27" s="104"/>
      <c r="X27" s="104"/>
      <c r="Y27" s="162"/>
      <c r="Z27" s="103"/>
      <c r="AA27" s="104"/>
      <c r="AB27" s="105"/>
    </row>
    <row r="28" spans="1:28" ht="15.95" customHeight="1" x14ac:dyDescent="0.2">
      <c r="A28" s="140">
        <v>2</v>
      </c>
      <c r="B28" s="134"/>
      <c r="C28" s="121" t="s">
        <v>82</v>
      </c>
      <c r="D28" s="122"/>
      <c r="E28" s="123"/>
      <c r="F28" s="122"/>
      <c r="G28" s="135"/>
      <c r="H28" s="135"/>
      <c r="I28" s="135"/>
      <c r="J28" s="135"/>
      <c r="K28" s="135"/>
      <c r="L28" s="135"/>
      <c r="M28" s="135"/>
      <c r="N28" s="141"/>
      <c r="O28" s="156"/>
      <c r="P28" s="85"/>
      <c r="Q28" s="85"/>
      <c r="R28" s="85"/>
      <c r="S28" s="69"/>
      <c r="T28" s="96"/>
      <c r="U28" s="97"/>
      <c r="V28" s="97"/>
      <c r="W28" s="97"/>
      <c r="X28" s="97"/>
      <c r="Y28" s="161"/>
      <c r="Z28" s="96"/>
      <c r="AA28" s="97"/>
      <c r="AB28" s="98"/>
    </row>
    <row r="29" spans="1:28" ht="15.95" customHeight="1" x14ac:dyDescent="0.2">
      <c r="A29" s="142"/>
      <c r="B29" s="125">
        <v>2.1</v>
      </c>
      <c r="C29" s="126" t="s">
        <v>83</v>
      </c>
      <c r="D29" s="129"/>
      <c r="E29" s="129"/>
      <c r="F29" s="129"/>
      <c r="G29" s="129"/>
      <c r="H29" s="129"/>
      <c r="I29" s="129"/>
      <c r="J29" s="129"/>
      <c r="K29" s="123"/>
      <c r="L29" s="123"/>
      <c r="M29" s="129"/>
      <c r="N29" s="145"/>
      <c r="O29" s="156"/>
      <c r="P29" s="85"/>
      <c r="Q29" s="85"/>
      <c r="R29" s="85"/>
      <c r="S29" s="69"/>
      <c r="T29" s="96"/>
      <c r="U29" s="97"/>
      <c r="V29" s="97"/>
      <c r="W29" s="97"/>
      <c r="X29" s="97"/>
      <c r="Y29" s="161"/>
      <c r="Z29" s="96"/>
      <c r="AA29" s="97"/>
      <c r="AB29" s="98"/>
    </row>
    <row r="30" spans="1:28" ht="15.95" customHeight="1" x14ac:dyDescent="0.25">
      <c r="A30" s="142"/>
      <c r="B30" s="125">
        <v>2.2000000000000002</v>
      </c>
      <c r="C30" s="127"/>
      <c r="D30" s="128"/>
      <c r="E30" s="128"/>
      <c r="F30" s="128"/>
      <c r="G30" s="128"/>
      <c r="H30" s="123"/>
      <c r="I30" s="123"/>
      <c r="J30" s="128"/>
      <c r="K30" s="128"/>
      <c r="L30" s="128"/>
      <c r="M30" s="129"/>
      <c r="N30" s="143"/>
      <c r="O30" s="156"/>
      <c r="P30" s="85"/>
      <c r="Q30" s="85"/>
      <c r="R30" s="85"/>
      <c r="S30" s="69"/>
      <c r="T30" s="96"/>
      <c r="U30" s="97"/>
      <c r="V30" s="97"/>
      <c r="W30" s="97"/>
      <c r="X30" s="97"/>
      <c r="Y30" s="161"/>
      <c r="Z30" s="96"/>
      <c r="AA30" s="97"/>
      <c r="AB30" s="98"/>
    </row>
    <row r="31" spans="1:28" ht="15.95" customHeight="1" x14ac:dyDescent="0.25">
      <c r="A31" s="142"/>
      <c r="B31" s="125">
        <v>2.2999999999999998</v>
      </c>
      <c r="C31" s="127"/>
      <c r="D31" s="128"/>
      <c r="E31" s="128"/>
      <c r="F31" s="128"/>
      <c r="G31" s="128"/>
      <c r="H31" s="123"/>
      <c r="I31" s="123"/>
      <c r="J31" s="128"/>
      <c r="K31" s="128"/>
      <c r="L31" s="128"/>
      <c r="M31" s="129"/>
      <c r="N31" s="143"/>
      <c r="O31" s="156"/>
      <c r="P31" s="85"/>
      <c r="Q31" s="85"/>
      <c r="R31" s="85"/>
      <c r="S31" s="69"/>
      <c r="T31" s="96"/>
      <c r="U31" s="97"/>
      <c r="V31" s="97"/>
      <c r="W31" s="97"/>
      <c r="X31" s="97"/>
      <c r="Y31" s="161"/>
      <c r="Z31" s="96"/>
      <c r="AA31" s="97"/>
      <c r="AB31" s="98"/>
    </row>
    <row r="32" spans="1:28" ht="15.95" customHeight="1" x14ac:dyDescent="0.25">
      <c r="A32" s="142"/>
      <c r="B32" s="125">
        <v>2.4</v>
      </c>
      <c r="C32" s="127"/>
      <c r="D32" s="128"/>
      <c r="E32" s="128"/>
      <c r="F32" s="128"/>
      <c r="G32" s="128"/>
      <c r="H32" s="123"/>
      <c r="I32" s="123"/>
      <c r="J32" s="128"/>
      <c r="K32" s="128"/>
      <c r="L32" s="128"/>
      <c r="M32" s="129"/>
      <c r="N32" s="143"/>
      <c r="O32" s="156"/>
      <c r="P32" s="85"/>
      <c r="Q32" s="85"/>
      <c r="R32" s="85"/>
      <c r="S32" s="69"/>
      <c r="T32" s="96"/>
      <c r="U32" s="97"/>
      <c r="V32" s="97"/>
      <c r="W32" s="97"/>
      <c r="X32" s="97"/>
      <c r="Y32" s="161"/>
      <c r="Z32" s="96"/>
      <c r="AA32" s="97"/>
      <c r="AB32" s="98"/>
    </row>
    <row r="33" spans="1:28" ht="15.95" customHeight="1" x14ac:dyDescent="0.2">
      <c r="A33" s="146"/>
      <c r="B33" s="136"/>
      <c r="C33" s="132" t="s">
        <v>17</v>
      </c>
      <c r="D33" s="133"/>
      <c r="E33" s="133"/>
      <c r="F33" s="90"/>
      <c r="G33" s="133"/>
      <c r="H33" s="133"/>
      <c r="I33" s="90"/>
      <c r="J33" s="133"/>
      <c r="K33" s="133"/>
      <c r="L33" s="90"/>
      <c r="M33" s="90"/>
      <c r="N33" s="91"/>
      <c r="O33" s="106"/>
      <c r="P33" s="107"/>
      <c r="Q33" s="107"/>
      <c r="R33" s="107"/>
      <c r="S33" s="108"/>
      <c r="T33" s="103"/>
      <c r="U33" s="104"/>
      <c r="V33" s="104"/>
      <c r="W33" s="104"/>
      <c r="X33" s="104"/>
      <c r="Y33" s="162"/>
      <c r="Z33" s="103"/>
      <c r="AA33" s="104"/>
      <c r="AB33" s="105"/>
    </row>
    <row r="34" spans="1:28" ht="15.95" customHeight="1" x14ac:dyDescent="0.2">
      <c r="A34" s="140">
        <v>3</v>
      </c>
      <c r="B34" s="134"/>
      <c r="C34" s="121" t="s">
        <v>84</v>
      </c>
      <c r="D34" s="122"/>
      <c r="E34" s="123"/>
      <c r="F34" s="122"/>
      <c r="G34" s="135"/>
      <c r="H34" s="135"/>
      <c r="I34" s="135"/>
      <c r="J34" s="135"/>
      <c r="K34" s="135"/>
      <c r="L34" s="135"/>
      <c r="M34" s="135"/>
      <c r="N34" s="141"/>
      <c r="O34" s="156"/>
      <c r="P34" s="85"/>
      <c r="Q34" s="85"/>
      <c r="R34" s="85"/>
      <c r="S34" s="69"/>
      <c r="T34" s="96"/>
      <c r="U34" s="97"/>
      <c r="V34" s="97"/>
      <c r="W34" s="97"/>
      <c r="X34" s="97"/>
      <c r="Y34" s="161"/>
      <c r="Z34" s="96"/>
      <c r="AA34" s="97"/>
      <c r="AB34" s="98"/>
    </row>
    <row r="35" spans="1:28" ht="15.95" customHeight="1" x14ac:dyDescent="0.25">
      <c r="A35" s="142"/>
      <c r="B35" s="125">
        <v>3.1</v>
      </c>
      <c r="C35" s="126" t="s">
        <v>85</v>
      </c>
      <c r="D35" s="137"/>
      <c r="E35" s="128"/>
      <c r="F35" s="137"/>
      <c r="G35" s="135"/>
      <c r="H35" s="135"/>
      <c r="I35" s="135"/>
      <c r="J35" s="135"/>
      <c r="K35" s="135"/>
      <c r="L35" s="135"/>
      <c r="M35" s="135"/>
      <c r="N35" s="143"/>
      <c r="O35" s="156"/>
      <c r="P35" s="85"/>
      <c r="Q35" s="85"/>
      <c r="R35" s="85"/>
      <c r="S35" s="69"/>
      <c r="T35" s="96"/>
      <c r="U35" s="97"/>
      <c r="V35" s="97"/>
      <c r="W35" s="97"/>
      <c r="X35" s="97"/>
      <c r="Y35" s="161"/>
      <c r="Z35" s="96"/>
      <c r="AA35" s="97"/>
      <c r="AB35" s="98"/>
    </row>
    <row r="36" spans="1:28" ht="15.95" customHeight="1" x14ac:dyDescent="0.25">
      <c r="A36" s="142"/>
      <c r="B36" s="125">
        <v>3.2</v>
      </c>
      <c r="C36" s="127"/>
      <c r="D36" s="128"/>
      <c r="E36" s="128"/>
      <c r="F36" s="128"/>
      <c r="G36" s="128"/>
      <c r="H36" s="123"/>
      <c r="I36" s="123"/>
      <c r="J36" s="128"/>
      <c r="K36" s="128"/>
      <c r="L36" s="128"/>
      <c r="M36" s="129"/>
      <c r="N36" s="143"/>
      <c r="O36" s="156"/>
      <c r="P36" s="85"/>
      <c r="Q36" s="85"/>
      <c r="R36" s="85"/>
      <c r="S36" s="69"/>
      <c r="T36" s="96"/>
      <c r="U36" s="97"/>
      <c r="V36" s="97"/>
      <c r="W36" s="97"/>
      <c r="X36" s="97"/>
      <c r="Y36" s="161"/>
      <c r="Z36" s="96"/>
      <c r="AA36" s="97"/>
      <c r="AB36" s="98"/>
    </row>
    <row r="37" spans="1:28" ht="15.95" customHeight="1" x14ac:dyDescent="0.25">
      <c r="A37" s="144"/>
      <c r="B37" s="130"/>
      <c r="C37" s="132" t="s">
        <v>17</v>
      </c>
      <c r="D37" s="133"/>
      <c r="E37" s="133"/>
      <c r="F37" s="90"/>
      <c r="G37" s="133"/>
      <c r="H37" s="133"/>
      <c r="I37" s="90"/>
      <c r="J37" s="133"/>
      <c r="K37" s="133"/>
      <c r="L37" s="90"/>
      <c r="M37" s="90"/>
      <c r="N37" s="91"/>
      <c r="O37" s="106"/>
      <c r="P37" s="107"/>
      <c r="Q37" s="107"/>
      <c r="R37" s="107"/>
      <c r="S37" s="108"/>
      <c r="T37" s="103"/>
      <c r="U37" s="104"/>
      <c r="V37" s="104"/>
      <c r="W37" s="104"/>
      <c r="X37" s="104"/>
      <c r="Y37" s="162"/>
      <c r="Z37" s="103"/>
      <c r="AA37" s="104"/>
      <c r="AB37" s="105"/>
    </row>
    <row r="38" spans="1:28" ht="15.95" customHeight="1" x14ac:dyDescent="0.25">
      <c r="A38" s="140">
        <v>4</v>
      </c>
      <c r="B38" s="120"/>
      <c r="C38" s="121" t="s">
        <v>86</v>
      </c>
      <c r="D38" s="137"/>
      <c r="E38" s="129"/>
      <c r="F38" s="137"/>
      <c r="G38" s="137"/>
      <c r="H38" s="137"/>
      <c r="I38" s="137"/>
      <c r="J38" s="137"/>
      <c r="K38" s="137"/>
      <c r="L38" s="137"/>
      <c r="M38" s="137"/>
      <c r="N38" s="143"/>
      <c r="O38" s="156"/>
      <c r="P38" s="85"/>
      <c r="Q38" s="85"/>
      <c r="R38" s="85"/>
      <c r="S38" s="69"/>
      <c r="T38" s="96"/>
      <c r="U38" s="97"/>
      <c r="V38" s="97"/>
      <c r="W38" s="97"/>
      <c r="X38" s="97"/>
      <c r="Y38" s="161"/>
      <c r="Z38" s="96"/>
      <c r="AA38" s="97"/>
      <c r="AB38" s="98"/>
    </row>
    <row r="39" spans="1:28" ht="15.95" customHeight="1" x14ac:dyDescent="0.25">
      <c r="A39" s="142"/>
      <c r="B39" s="125">
        <v>4.0999999999999996</v>
      </c>
      <c r="C39" s="126" t="s">
        <v>91</v>
      </c>
      <c r="D39" s="137"/>
      <c r="E39" s="129"/>
      <c r="F39" s="137"/>
      <c r="G39" s="137"/>
      <c r="H39" s="137"/>
      <c r="I39" s="137"/>
      <c r="J39" s="137"/>
      <c r="K39" s="137"/>
      <c r="L39" s="137"/>
      <c r="M39" s="137"/>
      <c r="N39" s="143"/>
      <c r="O39" s="156"/>
      <c r="P39" s="85"/>
      <c r="Q39" s="85"/>
      <c r="R39" s="85"/>
      <c r="S39" s="69"/>
      <c r="T39" s="96"/>
      <c r="U39" s="97"/>
      <c r="V39" s="97"/>
      <c r="W39" s="97"/>
      <c r="X39" s="97"/>
      <c r="Y39" s="161"/>
      <c r="Z39" s="96"/>
      <c r="AA39" s="97"/>
      <c r="AB39" s="98"/>
    </row>
    <row r="40" spans="1:28" ht="15.95" customHeight="1" x14ac:dyDescent="0.25">
      <c r="A40" s="142"/>
      <c r="B40" s="125">
        <v>4.2</v>
      </c>
      <c r="C40" s="127"/>
      <c r="D40" s="137"/>
      <c r="E40" s="129"/>
      <c r="F40" s="137"/>
      <c r="G40" s="137"/>
      <c r="H40" s="137"/>
      <c r="I40" s="137"/>
      <c r="J40" s="137"/>
      <c r="K40" s="137"/>
      <c r="L40" s="137"/>
      <c r="M40" s="137"/>
      <c r="N40" s="147"/>
      <c r="O40" s="156"/>
      <c r="P40" s="85"/>
      <c r="Q40" s="85"/>
      <c r="R40" s="85"/>
      <c r="S40" s="69"/>
      <c r="T40" s="96"/>
      <c r="U40" s="97"/>
      <c r="V40" s="97"/>
      <c r="W40" s="97"/>
      <c r="X40" s="97"/>
      <c r="Y40" s="161"/>
      <c r="Z40" s="96"/>
      <c r="AA40" s="97"/>
      <c r="AB40" s="98"/>
    </row>
    <row r="41" spans="1:28" ht="15.95" customHeight="1" x14ac:dyDescent="0.2">
      <c r="A41" s="148"/>
      <c r="B41" s="138"/>
      <c r="C41" s="132" t="s">
        <v>17</v>
      </c>
      <c r="D41" s="133"/>
      <c r="E41" s="133"/>
      <c r="F41" s="90"/>
      <c r="G41" s="133"/>
      <c r="H41" s="133"/>
      <c r="I41" s="90"/>
      <c r="J41" s="133"/>
      <c r="K41" s="133"/>
      <c r="L41" s="90"/>
      <c r="M41" s="90"/>
      <c r="N41" s="91"/>
      <c r="O41" s="106"/>
      <c r="P41" s="107"/>
      <c r="Q41" s="107"/>
      <c r="R41" s="107"/>
      <c r="S41" s="108"/>
      <c r="T41" s="103"/>
      <c r="U41" s="104"/>
      <c r="V41" s="104"/>
      <c r="W41" s="104"/>
      <c r="X41" s="104"/>
      <c r="Y41" s="162"/>
      <c r="Z41" s="103"/>
      <c r="AA41" s="104"/>
      <c r="AB41" s="105"/>
    </row>
    <row r="42" spans="1:28" ht="15.95" customHeight="1" x14ac:dyDescent="0.2">
      <c r="A42" s="140">
        <v>5</v>
      </c>
      <c r="B42" s="120"/>
      <c r="C42" s="121" t="s">
        <v>87</v>
      </c>
      <c r="D42" s="122"/>
      <c r="E42" s="129"/>
      <c r="F42" s="122"/>
      <c r="G42" s="135"/>
      <c r="H42" s="135"/>
      <c r="I42" s="135"/>
      <c r="J42" s="135"/>
      <c r="K42" s="135"/>
      <c r="L42" s="135"/>
      <c r="M42" s="135"/>
      <c r="N42" s="141"/>
      <c r="O42" s="156"/>
      <c r="P42" s="85"/>
      <c r="Q42" s="85"/>
      <c r="R42" s="85"/>
      <c r="S42" s="69"/>
      <c r="T42" s="96"/>
      <c r="U42" s="97"/>
      <c r="V42" s="97"/>
      <c r="W42" s="97"/>
      <c r="X42" s="97"/>
      <c r="Y42" s="161"/>
      <c r="Z42" s="96"/>
      <c r="AA42" s="97"/>
      <c r="AB42" s="98"/>
    </row>
    <row r="43" spans="1:28" ht="15.95" customHeight="1" x14ac:dyDescent="0.2">
      <c r="A43" s="142"/>
      <c r="B43" s="125">
        <v>5.0999999999999996</v>
      </c>
      <c r="C43" s="127"/>
      <c r="D43" s="129"/>
      <c r="E43" s="129"/>
      <c r="F43" s="129"/>
      <c r="G43" s="129"/>
      <c r="H43" s="129"/>
      <c r="I43" s="129"/>
      <c r="J43" s="129"/>
      <c r="K43" s="123"/>
      <c r="L43" s="123"/>
      <c r="M43" s="129"/>
      <c r="N43" s="147"/>
      <c r="O43" s="156"/>
      <c r="P43" s="85"/>
      <c r="Q43" s="85"/>
      <c r="R43" s="85"/>
      <c r="S43" s="69"/>
      <c r="T43" s="96"/>
      <c r="U43" s="97"/>
      <c r="V43" s="97"/>
      <c r="W43" s="97"/>
      <c r="X43" s="97"/>
      <c r="Y43" s="161"/>
      <c r="Z43" s="96"/>
      <c r="AA43" s="97"/>
      <c r="AB43" s="98"/>
    </row>
    <row r="44" spans="1:28" ht="15.95" customHeight="1" x14ac:dyDescent="0.2">
      <c r="A44" s="142"/>
      <c r="B44" s="125">
        <v>5.2</v>
      </c>
      <c r="C44" s="127"/>
      <c r="D44" s="129"/>
      <c r="E44" s="129"/>
      <c r="F44" s="129"/>
      <c r="G44" s="129"/>
      <c r="H44" s="129"/>
      <c r="I44" s="129"/>
      <c r="J44" s="129"/>
      <c r="K44" s="123"/>
      <c r="L44" s="123"/>
      <c r="M44" s="129"/>
      <c r="N44" s="147"/>
      <c r="O44" s="156"/>
      <c r="P44" s="85"/>
      <c r="Q44" s="85"/>
      <c r="R44" s="85"/>
      <c r="S44" s="69"/>
      <c r="T44" s="96"/>
      <c r="U44" s="97"/>
      <c r="V44" s="97"/>
      <c r="W44" s="97"/>
      <c r="X44" s="97"/>
      <c r="Y44" s="161"/>
      <c r="Z44" s="96"/>
      <c r="AA44" s="97"/>
      <c r="AB44" s="98"/>
    </row>
    <row r="45" spans="1:28" ht="15.95" customHeight="1" x14ac:dyDescent="0.2">
      <c r="A45" s="148"/>
      <c r="B45" s="138"/>
      <c r="C45" s="132" t="s">
        <v>17</v>
      </c>
      <c r="D45" s="133"/>
      <c r="E45" s="133"/>
      <c r="F45" s="90"/>
      <c r="G45" s="133"/>
      <c r="H45" s="133"/>
      <c r="I45" s="90"/>
      <c r="J45" s="133"/>
      <c r="K45" s="133"/>
      <c r="L45" s="90"/>
      <c r="M45" s="90"/>
      <c r="N45" s="91"/>
      <c r="O45" s="106"/>
      <c r="P45" s="107"/>
      <c r="Q45" s="107"/>
      <c r="R45" s="107"/>
      <c r="S45" s="108"/>
      <c r="T45" s="103"/>
      <c r="U45" s="104"/>
      <c r="V45" s="104"/>
      <c r="W45" s="104"/>
      <c r="X45" s="104"/>
      <c r="Y45" s="162"/>
      <c r="Z45" s="103"/>
      <c r="AA45" s="104"/>
      <c r="AB45" s="105"/>
    </row>
    <row r="46" spans="1:28" ht="15.95" customHeight="1" x14ac:dyDescent="0.2">
      <c r="A46" s="140">
        <v>6</v>
      </c>
      <c r="B46" s="120"/>
      <c r="C46" s="121" t="s">
        <v>88</v>
      </c>
      <c r="D46" s="122"/>
      <c r="E46" s="129"/>
      <c r="F46" s="122"/>
      <c r="G46" s="135"/>
      <c r="H46" s="135"/>
      <c r="I46" s="135"/>
      <c r="J46" s="135"/>
      <c r="K46" s="135"/>
      <c r="L46" s="135"/>
      <c r="M46" s="135"/>
      <c r="N46" s="141"/>
      <c r="O46" s="156"/>
      <c r="P46" s="85"/>
      <c r="Q46" s="85"/>
      <c r="R46" s="85"/>
      <c r="S46" s="69"/>
      <c r="T46" s="96"/>
      <c r="U46" s="97"/>
      <c r="V46" s="97"/>
      <c r="W46" s="97"/>
      <c r="X46" s="97"/>
      <c r="Y46" s="161"/>
      <c r="Z46" s="96"/>
      <c r="AA46" s="97"/>
      <c r="AB46" s="98"/>
    </row>
    <row r="47" spans="1:28" ht="15.95" customHeight="1" x14ac:dyDescent="0.2">
      <c r="A47" s="142"/>
      <c r="B47" s="125">
        <v>6.1</v>
      </c>
      <c r="C47" s="127"/>
      <c r="D47" s="129"/>
      <c r="E47" s="129"/>
      <c r="F47" s="122"/>
      <c r="G47" s="135"/>
      <c r="H47" s="135"/>
      <c r="I47" s="135"/>
      <c r="J47" s="135"/>
      <c r="K47" s="135"/>
      <c r="L47" s="135"/>
      <c r="M47" s="135"/>
      <c r="N47" s="141"/>
      <c r="O47" s="156"/>
      <c r="P47" s="85"/>
      <c r="Q47" s="85"/>
      <c r="R47" s="85"/>
      <c r="S47" s="69"/>
      <c r="T47" s="96"/>
      <c r="U47" s="97"/>
      <c r="V47" s="97"/>
      <c r="W47" s="97"/>
      <c r="X47" s="97"/>
      <c r="Y47" s="161"/>
      <c r="Z47" s="96"/>
      <c r="AA47" s="97"/>
      <c r="AB47" s="98"/>
    </row>
    <row r="48" spans="1:28" ht="15.95" customHeight="1" x14ac:dyDescent="0.2">
      <c r="A48" s="142"/>
      <c r="B48" s="125">
        <v>6.2</v>
      </c>
      <c r="C48" s="127"/>
      <c r="D48" s="129"/>
      <c r="E48" s="129"/>
      <c r="F48" s="122"/>
      <c r="G48" s="135"/>
      <c r="H48" s="135"/>
      <c r="I48" s="135"/>
      <c r="J48" s="135"/>
      <c r="K48" s="135"/>
      <c r="L48" s="135"/>
      <c r="M48" s="135"/>
      <c r="N48" s="141"/>
      <c r="O48" s="156"/>
      <c r="P48" s="85"/>
      <c r="Q48" s="85"/>
      <c r="R48" s="85"/>
      <c r="S48" s="69"/>
      <c r="T48" s="96"/>
      <c r="U48" s="97"/>
      <c r="V48" s="97"/>
      <c r="W48" s="97"/>
      <c r="X48" s="97"/>
      <c r="Y48" s="161"/>
      <c r="Z48" s="96"/>
      <c r="AA48" s="97"/>
      <c r="AB48" s="98"/>
    </row>
    <row r="49" spans="1:28" ht="15.95" customHeight="1" x14ac:dyDescent="0.25">
      <c r="A49" s="148"/>
      <c r="B49" s="131"/>
      <c r="C49" s="132" t="s">
        <v>17</v>
      </c>
      <c r="D49" s="133"/>
      <c r="E49" s="133"/>
      <c r="F49" s="90"/>
      <c r="G49" s="133"/>
      <c r="H49" s="133"/>
      <c r="I49" s="90"/>
      <c r="J49" s="133"/>
      <c r="K49" s="133"/>
      <c r="L49" s="90"/>
      <c r="M49" s="90"/>
      <c r="N49" s="91"/>
      <c r="O49" s="106"/>
      <c r="P49" s="107"/>
      <c r="Q49" s="107"/>
      <c r="R49" s="107"/>
      <c r="S49" s="108"/>
      <c r="T49" s="103"/>
      <c r="U49" s="104"/>
      <c r="V49" s="104"/>
      <c r="W49" s="104"/>
      <c r="X49" s="104"/>
      <c r="Y49" s="162"/>
      <c r="Z49" s="103"/>
      <c r="AA49" s="104"/>
      <c r="AB49" s="105"/>
    </row>
    <row r="50" spans="1:28" ht="15.95" customHeight="1" x14ac:dyDescent="0.2">
      <c r="A50" s="140">
        <v>7</v>
      </c>
      <c r="B50" s="134"/>
      <c r="C50" s="121" t="s">
        <v>89</v>
      </c>
      <c r="D50" s="122"/>
      <c r="E50" s="129"/>
      <c r="F50" s="122"/>
      <c r="G50" s="135"/>
      <c r="H50" s="135"/>
      <c r="I50" s="135"/>
      <c r="J50" s="135"/>
      <c r="K50" s="135"/>
      <c r="L50" s="135"/>
      <c r="M50" s="135"/>
      <c r="N50" s="141"/>
      <c r="O50" s="156"/>
      <c r="P50" s="85"/>
      <c r="Q50" s="85"/>
      <c r="R50" s="85"/>
      <c r="S50" s="69"/>
      <c r="T50" s="96"/>
      <c r="U50" s="97"/>
      <c r="V50" s="97"/>
      <c r="W50" s="97"/>
      <c r="X50" s="97"/>
      <c r="Y50" s="161"/>
      <c r="Z50" s="96"/>
      <c r="AA50" s="97"/>
      <c r="AB50" s="98"/>
    </row>
    <row r="51" spans="1:28" ht="15.95" customHeight="1" x14ac:dyDescent="0.2">
      <c r="A51" s="142"/>
      <c r="B51" s="125">
        <v>7.1</v>
      </c>
      <c r="C51" s="126" t="s">
        <v>90</v>
      </c>
      <c r="D51" s="129"/>
      <c r="E51" s="129"/>
      <c r="F51" s="129"/>
      <c r="G51" s="129"/>
      <c r="H51" s="129"/>
      <c r="I51" s="129"/>
      <c r="J51" s="129"/>
      <c r="K51" s="123"/>
      <c r="L51" s="123"/>
      <c r="M51" s="129"/>
      <c r="N51" s="147"/>
      <c r="O51" s="156"/>
      <c r="P51" s="85"/>
      <c r="Q51" s="85"/>
      <c r="R51" s="85"/>
      <c r="S51" s="69"/>
      <c r="T51" s="96"/>
      <c r="U51" s="97"/>
      <c r="V51" s="97"/>
      <c r="W51" s="97"/>
      <c r="X51" s="97"/>
      <c r="Y51" s="161"/>
      <c r="Z51" s="96"/>
      <c r="AA51" s="97"/>
      <c r="AB51" s="98"/>
    </row>
    <row r="52" spans="1:28" ht="15.95" customHeight="1" x14ac:dyDescent="0.2">
      <c r="A52" s="142"/>
      <c r="B52" s="125">
        <v>7.2</v>
      </c>
      <c r="C52" s="127"/>
      <c r="D52" s="129"/>
      <c r="E52" s="129"/>
      <c r="F52" s="129"/>
      <c r="G52" s="129"/>
      <c r="H52" s="129"/>
      <c r="I52" s="129"/>
      <c r="J52" s="129"/>
      <c r="K52" s="123"/>
      <c r="L52" s="123"/>
      <c r="M52" s="129"/>
      <c r="N52" s="147"/>
      <c r="O52" s="156"/>
      <c r="P52" s="85"/>
      <c r="Q52" s="85"/>
      <c r="R52" s="85"/>
      <c r="S52" s="69"/>
      <c r="T52" s="96"/>
      <c r="U52" s="97"/>
      <c r="V52" s="97"/>
      <c r="W52" s="97"/>
      <c r="X52" s="97"/>
      <c r="Y52" s="161"/>
      <c r="Z52" s="96"/>
      <c r="AA52" s="97"/>
      <c r="AB52" s="98"/>
    </row>
    <row r="53" spans="1:28" ht="15.95" customHeight="1" x14ac:dyDescent="0.2">
      <c r="A53" s="148"/>
      <c r="B53" s="139"/>
      <c r="C53" s="132" t="s">
        <v>17</v>
      </c>
      <c r="D53" s="133"/>
      <c r="E53" s="133"/>
      <c r="F53" s="90"/>
      <c r="G53" s="133"/>
      <c r="H53" s="133"/>
      <c r="I53" s="90"/>
      <c r="J53" s="133"/>
      <c r="K53" s="133"/>
      <c r="L53" s="90"/>
      <c r="M53" s="90"/>
      <c r="N53" s="91"/>
      <c r="O53" s="106"/>
      <c r="P53" s="107"/>
      <c r="Q53" s="107"/>
      <c r="R53" s="107"/>
      <c r="S53" s="108"/>
      <c r="T53" s="103"/>
      <c r="U53" s="104"/>
      <c r="V53" s="104"/>
      <c r="W53" s="104"/>
      <c r="X53" s="104"/>
      <c r="Y53" s="162"/>
      <c r="Z53" s="103"/>
      <c r="AA53" s="104"/>
      <c r="AB53" s="105"/>
    </row>
    <row r="54" spans="1:28" ht="15.95" customHeight="1" thickBot="1" x14ac:dyDescent="0.25">
      <c r="A54" s="149"/>
      <c r="B54" s="150"/>
      <c r="C54" s="151" t="s">
        <v>5</v>
      </c>
      <c r="D54" s="152"/>
      <c r="E54" s="152"/>
      <c r="F54" s="153"/>
      <c r="G54" s="154"/>
      <c r="H54" s="154"/>
      <c r="I54" s="153"/>
      <c r="J54" s="154"/>
      <c r="K54" s="154"/>
      <c r="L54" s="153"/>
      <c r="M54" s="153"/>
      <c r="N54" s="155"/>
      <c r="O54" s="157"/>
      <c r="P54" s="158"/>
      <c r="Q54" s="158"/>
      <c r="R54" s="158"/>
      <c r="S54" s="159"/>
      <c r="T54" s="99"/>
      <c r="U54" s="100"/>
      <c r="V54" s="100"/>
      <c r="W54" s="102"/>
      <c r="X54" s="100"/>
      <c r="Y54" s="163"/>
      <c r="Z54" s="99"/>
      <c r="AA54" s="100"/>
      <c r="AB54" s="101"/>
    </row>
    <row r="55" spans="1:28" ht="20.100000000000001" customHeight="1" thickTop="1" x14ac:dyDescent="0.2">
      <c r="A55" s="79"/>
      <c r="B55" s="79"/>
      <c r="C55" s="60"/>
      <c r="D55" s="60"/>
      <c r="E55" s="60"/>
      <c r="F55" s="60"/>
      <c r="G55" s="60"/>
      <c r="H55" s="60"/>
      <c r="I55" s="60"/>
      <c r="J55" s="60"/>
      <c r="K55" s="60"/>
      <c r="L55" s="60"/>
      <c r="M55" s="60"/>
      <c r="N55" s="60"/>
    </row>
    <row r="56" spans="1:28" ht="20.100000000000001" customHeight="1" x14ac:dyDescent="0.2">
      <c r="A56" s="60"/>
      <c r="B56" s="60"/>
      <c r="C56" s="60"/>
      <c r="D56" s="60"/>
      <c r="E56" s="60"/>
      <c r="F56" s="60"/>
      <c r="G56" s="60"/>
      <c r="H56" s="60"/>
      <c r="I56" s="60"/>
      <c r="J56" s="60"/>
      <c r="K56" s="60"/>
      <c r="L56" s="60"/>
      <c r="M56" s="60"/>
      <c r="N56" s="60"/>
    </row>
    <row r="57" spans="1:28" ht="15.75" customHeight="1" x14ac:dyDescent="0.2">
      <c r="A57" s="60"/>
      <c r="B57" s="60"/>
      <c r="C57" s="60"/>
      <c r="D57" s="60"/>
      <c r="E57" s="60"/>
      <c r="G57" s="60"/>
      <c r="H57" s="60"/>
      <c r="I57" s="60"/>
      <c r="J57" s="60"/>
      <c r="K57" s="60"/>
      <c r="L57" s="60"/>
      <c r="M57" s="60"/>
      <c r="N57" s="80"/>
    </row>
    <row r="58" spans="1:28" ht="33.950000000000003" customHeight="1" x14ac:dyDescent="0.2">
      <c r="A58" s="60"/>
      <c r="B58" s="60"/>
      <c r="C58" s="60"/>
      <c r="D58" s="60"/>
      <c r="E58" s="60"/>
      <c r="G58" s="60"/>
      <c r="H58" s="60"/>
      <c r="I58" s="60"/>
      <c r="J58" s="60"/>
      <c r="K58" s="60"/>
      <c r="L58" s="60"/>
      <c r="M58" s="60"/>
      <c r="N58" s="81"/>
    </row>
    <row r="59" spans="1:28" ht="33.950000000000003" customHeight="1" x14ac:dyDescent="0.2">
      <c r="A59" s="60"/>
      <c r="B59" s="60"/>
      <c r="C59" s="60"/>
      <c r="D59" s="60"/>
      <c r="E59" s="60"/>
      <c r="G59" s="60"/>
      <c r="H59" s="60"/>
      <c r="I59" s="60"/>
      <c r="J59" s="60"/>
      <c r="K59" s="60"/>
      <c r="L59" s="60"/>
      <c r="M59" s="60"/>
      <c r="N59" s="81"/>
    </row>
    <row r="60" spans="1:28" ht="33.950000000000003" customHeight="1" x14ac:dyDescent="0.2">
      <c r="A60" s="60"/>
      <c r="B60" s="60"/>
      <c r="C60" s="60"/>
      <c r="D60" s="60"/>
      <c r="E60" s="60"/>
      <c r="G60" s="60"/>
      <c r="H60" s="60"/>
      <c r="I60" s="60"/>
      <c r="J60" s="60"/>
      <c r="K60" s="60"/>
      <c r="L60" s="60"/>
      <c r="M60" s="60"/>
      <c r="N60" s="81"/>
    </row>
    <row r="61" spans="1:28" ht="33.950000000000003" customHeight="1" x14ac:dyDescent="0.2">
      <c r="A61" s="60"/>
      <c r="B61" s="60"/>
      <c r="C61" s="60"/>
      <c r="D61" s="60"/>
      <c r="E61" s="60"/>
      <c r="G61" s="60"/>
      <c r="H61" s="60"/>
      <c r="I61" s="60"/>
      <c r="J61" s="60"/>
      <c r="K61" s="60"/>
      <c r="L61" s="60"/>
      <c r="M61" s="60"/>
      <c r="N61" s="81"/>
    </row>
    <row r="62" spans="1:28" ht="51" customHeight="1" x14ac:dyDescent="0.2">
      <c r="A62" s="60"/>
      <c r="B62" s="60"/>
      <c r="C62" s="60"/>
      <c r="D62" s="60"/>
      <c r="E62" s="60"/>
      <c r="G62" s="60"/>
      <c r="H62" s="60"/>
      <c r="I62" s="60"/>
      <c r="J62" s="60"/>
      <c r="K62" s="60"/>
      <c r="L62" s="60"/>
      <c r="M62" s="60"/>
      <c r="N62" s="82"/>
    </row>
    <row r="63" spans="1:28" ht="33.950000000000003" customHeight="1" x14ac:dyDescent="0.2">
      <c r="A63" s="60"/>
      <c r="B63" s="60"/>
      <c r="C63" s="60"/>
      <c r="D63" s="60"/>
      <c r="E63" s="60"/>
      <c r="G63" s="60"/>
      <c r="H63" s="60"/>
      <c r="I63" s="60"/>
      <c r="J63" s="60"/>
      <c r="K63" s="60"/>
      <c r="L63" s="60"/>
      <c r="M63" s="60"/>
      <c r="N63" s="82"/>
    </row>
    <row r="64" spans="1:28" ht="30" customHeight="1" x14ac:dyDescent="0.2">
      <c r="A64" s="83"/>
      <c r="B64" s="83"/>
      <c r="C64" s="83"/>
      <c r="D64" s="83"/>
      <c r="E64" s="83"/>
      <c r="F64" s="83"/>
      <c r="G64" s="83"/>
      <c r="H64" s="60"/>
      <c r="I64" s="60"/>
      <c r="J64" s="60"/>
      <c r="K64" s="60"/>
      <c r="L64" s="60"/>
      <c r="M64" s="60"/>
      <c r="N64" s="83"/>
    </row>
    <row r="65" spans="1:14" ht="15.75" customHeight="1" x14ac:dyDescent="0.2">
      <c r="A65" s="60"/>
      <c r="B65" s="60"/>
      <c r="C65" s="60"/>
      <c r="D65" s="60"/>
      <c r="E65" s="60"/>
      <c r="G65" s="60"/>
      <c r="H65" s="60"/>
      <c r="I65" s="60"/>
      <c r="J65" s="60"/>
      <c r="K65" s="60"/>
      <c r="L65" s="60"/>
      <c r="M65" s="60"/>
      <c r="N65" s="80"/>
    </row>
    <row r="66" spans="1:14" ht="33.950000000000003" customHeight="1" x14ac:dyDescent="0.2">
      <c r="A66" s="60"/>
      <c r="B66" s="60"/>
      <c r="C66" s="60"/>
      <c r="D66" s="60"/>
      <c r="E66" s="60"/>
      <c r="G66" s="60"/>
      <c r="H66" s="60"/>
      <c r="I66" s="60"/>
      <c r="J66" s="60"/>
      <c r="K66" s="60"/>
      <c r="L66" s="60"/>
      <c r="M66" s="60"/>
      <c r="N66" s="81"/>
    </row>
    <row r="67" spans="1:14" ht="33.950000000000003" customHeight="1" x14ac:dyDescent="0.2">
      <c r="A67" s="60"/>
      <c r="B67" s="60"/>
      <c r="C67" s="60"/>
      <c r="D67" s="60"/>
      <c r="E67" s="60"/>
      <c r="G67" s="60"/>
      <c r="H67" s="60"/>
      <c r="I67" s="60"/>
      <c r="J67" s="60"/>
      <c r="K67" s="60"/>
      <c r="L67" s="60"/>
      <c r="M67" s="60"/>
      <c r="N67" s="81"/>
    </row>
    <row r="68" spans="1:14" ht="33.950000000000003" customHeight="1" x14ac:dyDescent="0.2">
      <c r="A68" s="60"/>
      <c r="B68" s="60"/>
      <c r="C68" s="60"/>
      <c r="D68" s="60"/>
      <c r="E68" s="60"/>
      <c r="G68" s="60"/>
      <c r="H68" s="60"/>
      <c r="I68" s="60"/>
      <c r="J68" s="60"/>
      <c r="K68" s="60"/>
      <c r="L68" s="60"/>
      <c r="M68" s="60"/>
      <c r="N68" s="81"/>
    </row>
    <row r="69" spans="1:14" ht="33.950000000000003" customHeight="1" x14ac:dyDescent="0.2">
      <c r="A69" s="60"/>
      <c r="B69" s="60"/>
      <c r="C69" s="60"/>
      <c r="D69" s="60"/>
      <c r="E69" s="60"/>
      <c r="G69" s="60"/>
      <c r="H69" s="60"/>
      <c r="I69" s="60"/>
      <c r="J69" s="60"/>
      <c r="K69" s="60"/>
      <c r="L69" s="60"/>
      <c r="M69" s="60"/>
      <c r="N69" s="81"/>
    </row>
    <row r="70" spans="1:14" ht="51" customHeight="1" x14ac:dyDescent="0.2">
      <c r="A70" s="60"/>
      <c r="B70" s="60"/>
      <c r="C70" s="60"/>
      <c r="D70" s="60"/>
      <c r="E70" s="60"/>
      <c r="G70" s="60"/>
      <c r="H70" s="60"/>
      <c r="I70" s="60"/>
      <c r="J70" s="60"/>
      <c r="K70" s="60"/>
      <c r="L70" s="60"/>
      <c r="M70" s="60"/>
      <c r="N70" s="82"/>
    </row>
    <row r="71" spans="1:14" ht="33.950000000000003" customHeight="1" x14ac:dyDescent="0.2">
      <c r="A71" s="60"/>
      <c r="B71" s="60"/>
      <c r="C71" s="60"/>
      <c r="D71" s="60"/>
      <c r="E71" s="60"/>
      <c r="G71" s="60"/>
      <c r="H71" s="60"/>
      <c r="I71" s="60"/>
      <c r="J71" s="60"/>
      <c r="K71" s="60"/>
      <c r="L71" s="60"/>
      <c r="M71" s="60"/>
      <c r="N71" s="60"/>
    </row>
    <row r="72" spans="1:14" ht="15.75" x14ac:dyDescent="0.2">
      <c r="A72" s="79"/>
      <c r="B72" s="79"/>
      <c r="C72" s="60"/>
      <c r="D72" s="60"/>
      <c r="E72" s="60"/>
      <c r="F72" s="60"/>
      <c r="G72" s="60"/>
      <c r="H72" s="60"/>
      <c r="I72" s="60"/>
      <c r="J72" s="60"/>
      <c r="K72" s="60"/>
      <c r="L72" s="60"/>
      <c r="M72" s="60"/>
      <c r="N72" s="60"/>
    </row>
  </sheetData>
  <mergeCells count="34">
    <mergeCell ref="D4:S4"/>
    <mergeCell ref="D5:S5"/>
    <mergeCell ref="D6:S6"/>
    <mergeCell ref="D7:S7"/>
    <mergeCell ref="M18:M19"/>
    <mergeCell ref="N18:N19"/>
    <mergeCell ref="O18:S19"/>
    <mergeCell ref="C18:C19"/>
    <mergeCell ref="J10:L10"/>
    <mergeCell ref="M10:M11"/>
    <mergeCell ref="N10:N11"/>
    <mergeCell ref="O10:S11"/>
    <mergeCell ref="C10:C11"/>
    <mergeCell ref="A1:S1"/>
    <mergeCell ref="A2:C2"/>
    <mergeCell ref="A3:C3"/>
    <mergeCell ref="D2:S2"/>
    <mergeCell ref="D3:S3"/>
    <mergeCell ref="T18:Y18"/>
    <mergeCell ref="Z18:AB18"/>
    <mergeCell ref="T17:AB17"/>
    <mergeCell ref="A4:C4"/>
    <mergeCell ref="A5:C5"/>
    <mergeCell ref="A6:C6"/>
    <mergeCell ref="A7:C7"/>
    <mergeCell ref="A9:S9"/>
    <mergeCell ref="A10:B11"/>
    <mergeCell ref="D10:F10"/>
    <mergeCell ref="G10:I10"/>
    <mergeCell ref="A18:B19"/>
    <mergeCell ref="D18:F18"/>
    <mergeCell ref="G18:I18"/>
    <mergeCell ref="J18:L18"/>
    <mergeCell ref="A17:S17"/>
  </mergeCells>
  <phoneticPr fontId="2" type="noConversion"/>
  <pageMargins left="0.70866141732283472" right="0.70866141732283472" top="0.74803149606299213" bottom="0.74803149606299213" header="0.31496062992125984" footer="0.31496062992125984"/>
  <pageSetup paperSize="9" scale="45"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149"/>
  <sheetViews>
    <sheetView zoomScale="70" zoomScaleNormal="70" zoomScaleSheetLayoutView="85" workbookViewId="0">
      <selection sqref="A1:S1"/>
    </sheetView>
  </sheetViews>
  <sheetFormatPr defaultRowHeight="12.75" x14ac:dyDescent="0.2"/>
  <cols>
    <col min="1" max="2" width="10.83203125" style="24" customWidth="1"/>
    <col min="3" max="3" width="89.1640625" customWidth="1"/>
    <col min="4" max="13" width="16.83203125" customWidth="1"/>
    <col min="14" max="14" width="10.1640625" customWidth="1"/>
    <col min="20" max="28" width="15.5" style="59" customWidth="1"/>
  </cols>
  <sheetData>
    <row r="1" spans="1:30" ht="36" customHeight="1" thickBot="1" x14ac:dyDescent="0.25">
      <c r="A1" s="228" t="s">
        <v>72</v>
      </c>
      <c r="B1" s="228"/>
      <c r="C1" s="228"/>
      <c r="D1" s="228"/>
      <c r="E1" s="228"/>
      <c r="F1" s="228"/>
      <c r="G1" s="228"/>
      <c r="H1" s="228"/>
      <c r="I1" s="228"/>
      <c r="J1" s="228"/>
      <c r="K1" s="228"/>
      <c r="L1" s="228"/>
      <c r="M1" s="228"/>
      <c r="N1" s="228"/>
      <c r="O1" s="228"/>
      <c r="P1" s="228"/>
      <c r="Q1" s="228"/>
      <c r="R1" s="228"/>
      <c r="S1" s="228"/>
    </row>
    <row r="2" spans="1:30" ht="18.75" customHeight="1" x14ac:dyDescent="0.2">
      <c r="A2" s="225" t="s">
        <v>61</v>
      </c>
      <c r="B2" s="226"/>
      <c r="C2" s="226"/>
      <c r="D2" s="280" t="s">
        <v>68</v>
      </c>
      <c r="E2" s="280"/>
      <c r="F2" s="280"/>
      <c r="G2" s="280"/>
      <c r="H2" s="280"/>
      <c r="I2" s="280"/>
      <c r="J2" s="280"/>
      <c r="K2" s="280"/>
      <c r="L2" s="280"/>
      <c r="M2" s="280"/>
      <c r="N2" s="280"/>
      <c r="O2" s="280"/>
      <c r="P2" s="280"/>
      <c r="Q2" s="280"/>
      <c r="R2" s="280"/>
      <c r="S2" s="280"/>
      <c r="U2" s="234" t="s">
        <v>128</v>
      </c>
      <c r="V2" s="235"/>
      <c r="W2" s="235"/>
      <c r="X2" s="235"/>
      <c r="Y2" s="235"/>
      <c r="Z2" s="235"/>
      <c r="AA2" s="236"/>
      <c r="AC2" s="59"/>
      <c r="AD2" s="59"/>
    </row>
    <row r="3" spans="1:30" ht="18.75" customHeight="1" x14ac:dyDescent="0.2">
      <c r="A3" s="225" t="s">
        <v>75</v>
      </c>
      <c r="B3" s="226"/>
      <c r="C3" s="227"/>
      <c r="D3" s="280" t="s">
        <v>69</v>
      </c>
      <c r="E3" s="280"/>
      <c r="F3" s="280"/>
      <c r="G3" s="280"/>
      <c r="H3" s="280"/>
      <c r="I3" s="280"/>
      <c r="J3" s="280"/>
      <c r="K3" s="280"/>
      <c r="L3" s="280"/>
      <c r="M3" s="280"/>
      <c r="N3" s="280"/>
      <c r="O3" s="280"/>
      <c r="P3" s="280"/>
      <c r="Q3" s="280"/>
      <c r="R3" s="280"/>
      <c r="S3" s="280"/>
      <c r="U3" s="237"/>
      <c r="V3" s="238"/>
      <c r="W3" s="238"/>
      <c r="X3" s="238"/>
      <c r="Y3" s="238"/>
      <c r="Z3" s="238"/>
      <c r="AA3" s="239"/>
      <c r="AC3" s="59"/>
      <c r="AD3" s="59"/>
    </row>
    <row r="4" spans="1:30" ht="18.75" customHeight="1" x14ac:dyDescent="0.2">
      <c r="A4" s="225" t="s">
        <v>60</v>
      </c>
      <c r="B4" s="226"/>
      <c r="C4" s="227"/>
      <c r="D4" s="280" t="s">
        <v>62</v>
      </c>
      <c r="E4" s="280"/>
      <c r="F4" s="280"/>
      <c r="G4" s="280"/>
      <c r="H4" s="280"/>
      <c r="I4" s="280"/>
      <c r="J4" s="280"/>
      <c r="K4" s="280"/>
      <c r="L4" s="280"/>
      <c r="M4" s="280"/>
      <c r="N4" s="280"/>
      <c r="O4" s="280"/>
      <c r="P4" s="280"/>
      <c r="Q4" s="280"/>
      <c r="R4" s="280"/>
      <c r="S4" s="280"/>
      <c r="U4" s="237"/>
      <c r="V4" s="238"/>
      <c r="W4" s="238"/>
      <c r="X4" s="238"/>
      <c r="Y4" s="238"/>
      <c r="Z4" s="238"/>
      <c r="AA4" s="239"/>
      <c r="AC4" s="59"/>
      <c r="AD4" s="59"/>
    </row>
    <row r="5" spans="1:30" ht="18.75" x14ac:dyDescent="0.2">
      <c r="A5" s="225" t="s">
        <v>63</v>
      </c>
      <c r="B5" s="226"/>
      <c r="C5" s="227"/>
      <c r="D5" s="280" t="s">
        <v>70</v>
      </c>
      <c r="E5" s="280"/>
      <c r="F5" s="280"/>
      <c r="G5" s="280"/>
      <c r="H5" s="280"/>
      <c r="I5" s="280"/>
      <c r="J5" s="280"/>
      <c r="K5" s="280"/>
      <c r="L5" s="280"/>
      <c r="M5" s="280"/>
      <c r="N5" s="280"/>
      <c r="O5" s="280"/>
      <c r="P5" s="280"/>
      <c r="Q5" s="280"/>
      <c r="R5" s="280"/>
      <c r="S5" s="280"/>
      <c r="U5" s="237"/>
      <c r="V5" s="238"/>
      <c r="W5" s="238"/>
      <c r="X5" s="238"/>
      <c r="Y5" s="238"/>
      <c r="Z5" s="238"/>
      <c r="AA5" s="239"/>
      <c r="AC5" s="59"/>
      <c r="AD5" s="59"/>
    </row>
    <row r="6" spans="1:30" ht="18.75" customHeight="1" x14ac:dyDescent="0.2">
      <c r="A6" s="225" t="s">
        <v>64</v>
      </c>
      <c r="B6" s="226"/>
      <c r="C6" s="227"/>
      <c r="D6" s="280" t="s">
        <v>53</v>
      </c>
      <c r="E6" s="280"/>
      <c r="F6" s="280"/>
      <c r="G6" s="280"/>
      <c r="H6" s="280"/>
      <c r="I6" s="280"/>
      <c r="J6" s="280"/>
      <c r="K6" s="280"/>
      <c r="L6" s="280"/>
      <c r="M6" s="280"/>
      <c r="N6" s="280"/>
      <c r="O6" s="280"/>
      <c r="P6" s="280"/>
      <c r="Q6" s="280"/>
      <c r="R6" s="280"/>
      <c r="S6" s="280"/>
      <c r="U6" s="237"/>
      <c r="V6" s="238"/>
      <c r="W6" s="238"/>
      <c r="X6" s="238"/>
      <c r="Y6" s="238"/>
      <c r="Z6" s="238"/>
      <c r="AA6" s="239"/>
      <c r="AC6" s="59"/>
      <c r="AD6" s="59"/>
    </row>
    <row r="7" spans="1:30" ht="60" customHeight="1" thickBot="1" x14ac:dyDescent="0.25">
      <c r="A7" s="225" t="s">
        <v>76</v>
      </c>
      <c r="B7" s="226"/>
      <c r="C7" s="226"/>
      <c r="D7" s="281">
        <f>+M132-M13</f>
        <v>7094600</v>
      </c>
      <c r="E7" s="281"/>
      <c r="F7" s="281"/>
      <c r="G7" s="281"/>
      <c r="H7" s="281"/>
      <c r="I7" s="281"/>
      <c r="J7" s="281"/>
      <c r="K7" s="281"/>
      <c r="L7" s="281"/>
      <c r="M7" s="281"/>
      <c r="N7" s="281"/>
      <c r="O7" s="281"/>
      <c r="P7" s="281"/>
      <c r="Q7" s="281"/>
      <c r="R7" s="281"/>
      <c r="S7" s="281"/>
      <c r="U7" s="240"/>
      <c r="V7" s="241"/>
      <c r="W7" s="241"/>
      <c r="X7" s="241"/>
      <c r="Y7" s="241"/>
      <c r="Z7" s="241"/>
      <c r="AA7" s="242"/>
      <c r="AC7" s="59"/>
      <c r="AD7" s="59"/>
    </row>
    <row r="8" spans="1:30" ht="15.75" x14ac:dyDescent="0.2">
      <c r="A8" s="21"/>
      <c r="B8" s="21"/>
      <c r="C8" s="2"/>
      <c r="D8" s="2"/>
      <c r="E8" s="2"/>
      <c r="F8" s="2"/>
      <c r="G8" s="1"/>
      <c r="H8" s="1"/>
      <c r="I8" s="2"/>
      <c r="J8" s="2"/>
      <c r="K8" s="2"/>
      <c r="L8" s="2"/>
      <c r="M8" s="2"/>
      <c r="N8" s="2"/>
    </row>
    <row r="9" spans="1:30" ht="36" customHeight="1" thickBot="1" x14ac:dyDescent="0.25">
      <c r="A9" s="216" t="s">
        <v>71</v>
      </c>
      <c r="B9" s="216"/>
      <c r="C9" s="216"/>
      <c r="D9" s="216"/>
      <c r="E9" s="216"/>
      <c r="F9" s="216"/>
      <c r="G9" s="216"/>
      <c r="H9" s="216"/>
      <c r="I9" s="216"/>
      <c r="J9" s="216"/>
      <c r="K9" s="216"/>
      <c r="L9" s="216"/>
      <c r="M9" s="216"/>
      <c r="N9" s="216"/>
      <c r="O9" s="216"/>
      <c r="P9" s="216"/>
      <c r="Q9" s="216"/>
      <c r="R9" s="216"/>
      <c r="S9" s="216"/>
    </row>
    <row r="10" spans="1:30" ht="20.100000000000001" customHeight="1" thickTop="1" x14ac:dyDescent="0.2">
      <c r="A10" s="221" t="s">
        <v>74</v>
      </c>
      <c r="B10" s="222"/>
      <c r="C10" s="209" t="s">
        <v>0</v>
      </c>
      <c r="D10" s="213" t="s">
        <v>65</v>
      </c>
      <c r="E10" s="214"/>
      <c r="F10" s="215"/>
      <c r="G10" s="213" t="s">
        <v>66</v>
      </c>
      <c r="H10" s="214"/>
      <c r="I10" s="215"/>
      <c r="J10" s="213" t="s">
        <v>67</v>
      </c>
      <c r="K10" s="214"/>
      <c r="L10" s="215"/>
      <c r="M10" s="209" t="s">
        <v>56</v>
      </c>
      <c r="N10" s="211" t="s">
        <v>51</v>
      </c>
      <c r="O10" s="199" t="s">
        <v>78</v>
      </c>
      <c r="P10" s="200"/>
      <c r="Q10" s="200"/>
      <c r="R10" s="200"/>
      <c r="S10" s="201"/>
    </row>
    <row r="11" spans="1:30" ht="50.1" customHeight="1" x14ac:dyDescent="0.2">
      <c r="A11" s="223"/>
      <c r="B11" s="224"/>
      <c r="C11" s="233"/>
      <c r="D11" s="47" t="s">
        <v>1</v>
      </c>
      <c r="E11" s="44" t="s">
        <v>2</v>
      </c>
      <c r="F11" s="45" t="s">
        <v>3</v>
      </c>
      <c r="G11" s="46" t="s">
        <v>1</v>
      </c>
      <c r="H11" s="44" t="s">
        <v>2</v>
      </c>
      <c r="I11" s="47" t="s">
        <v>3</v>
      </c>
      <c r="J11" s="46" t="s">
        <v>1</v>
      </c>
      <c r="K11" s="44" t="s">
        <v>2</v>
      </c>
      <c r="L11" s="45" t="s">
        <v>3</v>
      </c>
      <c r="M11" s="210"/>
      <c r="N11" s="212"/>
      <c r="O11" s="202"/>
      <c r="P11" s="203"/>
      <c r="Q11" s="203"/>
      <c r="R11" s="203"/>
      <c r="S11" s="204"/>
    </row>
    <row r="12" spans="1:30" ht="15.95" customHeight="1" x14ac:dyDescent="0.2">
      <c r="A12" s="54">
        <v>1</v>
      </c>
      <c r="B12" s="36"/>
      <c r="C12" s="257" t="s">
        <v>77</v>
      </c>
      <c r="D12" s="37"/>
      <c r="E12" s="18"/>
      <c r="F12" s="18"/>
      <c r="G12" s="17"/>
      <c r="H12" s="17"/>
      <c r="I12" s="18"/>
      <c r="J12" s="7"/>
      <c r="K12" s="20"/>
      <c r="L12" s="20"/>
      <c r="M12" s="7">
        <v>0</v>
      </c>
      <c r="N12" s="16"/>
      <c r="O12" s="38"/>
      <c r="P12" s="38"/>
      <c r="Q12" s="38"/>
      <c r="R12" s="38"/>
      <c r="S12" s="39"/>
    </row>
    <row r="13" spans="1:30" ht="15.95" customHeight="1" thickBot="1" x14ac:dyDescent="0.25">
      <c r="A13" s="112"/>
      <c r="B13" s="113"/>
      <c r="C13" s="282" t="s">
        <v>5</v>
      </c>
      <c r="D13" s="40"/>
      <c r="E13" s="41"/>
      <c r="F13" s="26">
        <f>SUM(F12:F12)</f>
        <v>0</v>
      </c>
      <c r="G13" s="25"/>
      <c r="H13" s="25"/>
      <c r="I13" s="26">
        <f>SUM(I12:I12)</f>
        <v>0</v>
      </c>
      <c r="J13" s="27"/>
      <c r="K13" s="27"/>
      <c r="L13" s="26">
        <f>SUM(L12:L12)</f>
        <v>0</v>
      </c>
      <c r="M13" s="28">
        <f>SUM(M12:M12)</f>
        <v>0</v>
      </c>
      <c r="N13" s="29">
        <f>+M13/M132</f>
        <v>0</v>
      </c>
      <c r="O13" s="42"/>
      <c r="P13" s="42"/>
      <c r="Q13" s="42"/>
      <c r="R13" s="42"/>
      <c r="S13" s="43"/>
    </row>
    <row r="14" spans="1:30" ht="20.100000000000001" customHeight="1" thickTop="1" thickBot="1" x14ac:dyDescent="0.25">
      <c r="A14" s="19"/>
      <c r="B14" s="22"/>
      <c r="C14" s="15"/>
      <c r="D14" s="15"/>
      <c r="E14" s="15"/>
      <c r="F14" s="30"/>
      <c r="G14" s="31"/>
      <c r="H14" s="31"/>
      <c r="I14" s="30"/>
      <c r="J14" s="32"/>
      <c r="K14" s="32"/>
      <c r="L14" s="30"/>
      <c r="M14" s="33"/>
      <c r="N14" s="34"/>
    </row>
    <row r="15" spans="1:30" ht="36" customHeight="1" thickTop="1" thickBot="1" x14ac:dyDescent="0.25">
      <c r="A15" s="216" t="s">
        <v>73</v>
      </c>
      <c r="B15" s="216"/>
      <c r="C15" s="216"/>
      <c r="D15" s="216"/>
      <c r="E15" s="216"/>
      <c r="F15" s="216"/>
      <c r="G15" s="216"/>
      <c r="H15" s="216"/>
      <c r="I15" s="216"/>
      <c r="J15" s="216"/>
      <c r="K15" s="216"/>
      <c r="L15" s="216"/>
      <c r="M15" s="216"/>
      <c r="N15" s="216"/>
      <c r="O15" s="216"/>
      <c r="P15" s="216"/>
      <c r="Q15" s="216"/>
      <c r="R15" s="216"/>
      <c r="S15" s="216"/>
      <c r="T15" s="173" t="s">
        <v>163</v>
      </c>
      <c r="U15" s="174"/>
      <c r="V15" s="174"/>
      <c r="W15" s="174"/>
      <c r="X15" s="174"/>
      <c r="Y15" s="174"/>
      <c r="Z15" s="174"/>
      <c r="AA15" s="174"/>
      <c r="AB15" s="175"/>
    </row>
    <row r="16" spans="1:30" ht="20.100000000000001" customHeight="1" thickTop="1" x14ac:dyDescent="0.2">
      <c r="A16" s="217" t="s">
        <v>74</v>
      </c>
      <c r="B16" s="218"/>
      <c r="C16" s="229" t="s">
        <v>0</v>
      </c>
      <c r="D16" s="230" t="s">
        <v>65</v>
      </c>
      <c r="E16" s="231"/>
      <c r="F16" s="232"/>
      <c r="G16" s="230" t="s">
        <v>66</v>
      </c>
      <c r="H16" s="231"/>
      <c r="I16" s="232"/>
      <c r="J16" s="230" t="s">
        <v>67</v>
      </c>
      <c r="K16" s="231"/>
      <c r="L16" s="232"/>
      <c r="M16" s="229" t="s">
        <v>56</v>
      </c>
      <c r="N16" s="249" t="s">
        <v>51</v>
      </c>
      <c r="O16" s="250" t="s">
        <v>78</v>
      </c>
      <c r="P16" s="251"/>
      <c r="Q16" s="251"/>
      <c r="R16" s="251"/>
      <c r="S16" s="252"/>
      <c r="T16" s="167" t="s">
        <v>162</v>
      </c>
      <c r="U16" s="168"/>
      <c r="V16" s="168"/>
      <c r="W16" s="168"/>
      <c r="X16" s="168"/>
      <c r="Y16" s="169"/>
      <c r="Z16" s="170" t="s">
        <v>164</v>
      </c>
      <c r="AA16" s="171"/>
      <c r="AB16" s="172"/>
    </row>
    <row r="17" spans="1:28" ht="50.1" customHeight="1" x14ac:dyDescent="0.2">
      <c r="A17" s="219"/>
      <c r="B17" s="220"/>
      <c r="C17" s="210"/>
      <c r="D17" s="47" t="s">
        <v>1</v>
      </c>
      <c r="E17" s="44" t="s">
        <v>2</v>
      </c>
      <c r="F17" s="45" t="s">
        <v>3</v>
      </c>
      <c r="G17" s="46" t="s">
        <v>1</v>
      </c>
      <c r="H17" s="44" t="s">
        <v>2</v>
      </c>
      <c r="I17" s="47" t="s">
        <v>3</v>
      </c>
      <c r="J17" s="46" t="s">
        <v>1</v>
      </c>
      <c r="K17" s="44" t="s">
        <v>2</v>
      </c>
      <c r="L17" s="45" t="s">
        <v>3</v>
      </c>
      <c r="M17" s="210"/>
      <c r="N17" s="212"/>
      <c r="O17" s="202"/>
      <c r="P17" s="203"/>
      <c r="Q17" s="203"/>
      <c r="R17" s="203"/>
      <c r="S17" s="253"/>
      <c r="T17" s="92" t="s">
        <v>165</v>
      </c>
      <c r="U17" s="93" t="s">
        <v>166</v>
      </c>
      <c r="V17" s="93" t="s">
        <v>167</v>
      </c>
      <c r="W17" s="93" t="s">
        <v>168</v>
      </c>
      <c r="X17" s="94" t="s">
        <v>169</v>
      </c>
      <c r="Y17" s="160" t="s">
        <v>170</v>
      </c>
      <c r="Z17" s="92" t="s">
        <v>165</v>
      </c>
      <c r="AA17" s="93" t="s">
        <v>166</v>
      </c>
      <c r="AB17" s="95" t="s">
        <v>167</v>
      </c>
    </row>
    <row r="18" spans="1:28" ht="15.95" customHeight="1" x14ac:dyDescent="0.2">
      <c r="A18" s="54">
        <v>1</v>
      </c>
      <c r="B18" s="271"/>
      <c r="C18" s="254" t="s">
        <v>4</v>
      </c>
      <c r="D18" s="51"/>
      <c r="E18" s="20"/>
      <c r="F18" s="51"/>
      <c r="G18" s="48"/>
      <c r="H18" s="48"/>
      <c r="I18" s="48"/>
      <c r="J18" s="48"/>
      <c r="K18" s="48"/>
      <c r="L18" s="48"/>
      <c r="M18" s="48"/>
      <c r="N18" s="52"/>
      <c r="O18" s="49"/>
      <c r="P18" s="38"/>
      <c r="Q18" s="38"/>
      <c r="R18" s="38"/>
      <c r="S18" s="50"/>
      <c r="T18" s="96"/>
      <c r="U18" s="97"/>
      <c r="V18" s="97"/>
      <c r="W18" s="97"/>
      <c r="X18" s="97"/>
      <c r="Y18" s="161"/>
      <c r="Z18" s="96"/>
      <c r="AA18" s="97"/>
      <c r="AB18" s="98"/>
    </row>
    <row r="19" spans="1:28" ht="15.95" customHeight="1" x14ac:dyDescent="0.2">
      <c r="A19" s="55"/>
      <c r="B19" s="272">
        <v>1.1000000000000001</v>
      </c>
      <c r="C19" s="255" t="s">
        <v>144</v>
      </c>
      <c r="D19" s="51"/>
      <c r="E19" s="20"/>
      <c r="F19" s="51"/>
      <c r="G19" s="48"/>
      <c r="H19" s="48"/>
      <c r="I19" s="48"/>
      <c r="J19" s="48"/>
      <c r="K19" s="48"/>
      <c r="L19" s="48"/>
      <c r="M19" s="48"/>
      <c r="N19" s="52"/>
      <c r="O19" s="49"/>
      <c r="P19" s="38"/>
      <c r="Q19" s="38"/>
      <c r="R19" s="38"/>
      <c r="S19" s="50"/>
      <c r="T19" s="96"/>
      <c r="U19" s="97"/>
      <c r="V19" s="97"/>
      <c r="W19" s="97"/>
      <c r="X19" s="97"/>
      <c r="Y19" s="161"/>
      <c r="Z19" s="96"/>
      <c r="AA19" s="97"/>
      <c r="AB19" s="98"/>
    </row>
    <row r="20" spans="1:28" ht="15.95" customHeight="1" x14ac:dyDescent="0.2">
      <c r="A20" s="55"/>
      <c r="B20" s="273" t="s">
        <v>6</v>
      </c>
      <c r="C20" s="255" t="s">
        <v>160</v>
      </c>
      <c r="D20" s="7">
        <v>40000</v>
      </c>
      <c r="E20" s="7">
        <v>12</v>
      </c>
      <c r="F20" s="7">
        <f>+D20*E20</f>
        <v>480000</v>
      </c>
      <c r="G20" s="7">
        <v>40000</v>
      </c>
      <c r="H20" s="7">
        <v>12</v>
      </c>
      <c r="I20" s="7">
        <f>+G20*H20</f>
        <v>480000</v>
      </c>
      <c r="J20" s="7"/>
      <c r="K20" s="20"/>
      <c r="L20" s="20"/>
      <c r="M20" s="7">
        <f>+F20+I20</f>
        <v>960000</v>
      </c>
      <c r="N20" s="10"/>
      <c r="O20" s="86" t="s">
        <v>161</v>
      </c>
      <c r="P20" s="87"/>
      <c r="Q20" s="87"/>
      <c r="R20" s="87"/>
      <c r="S20" s="88"/>
      <c r="T20" s="96"/>
      <c r="U20" s="97"/>
      <c r="V20" s="97"/>
      <c r="W20" s="97"/>
      <c r="X20" s="97"/>
      <c r="Y20" s="161"/>
      <c r="Z20" s="96"/>
      <c r="AA20" s="97"/>
      <c r="AB20" s="98"/>
    </row>
    <row r="21" spans="1:28" ht="15.95" customHeight="1" x14ac:dyDescent="0.2">
      <c r="A21" s="55"/>
      <c r="B21" s="273" t="s">
        <v>146</v>
      </c>
      <c r="C21" s="256" t="s">
        <v>145</v>
      </c>
      <c r="D21" s="7">
        <v>80000</v>
      </c>
      <c r="E21" s="7">
        <v>1</v>
      </c>
      <c r="F21" s="7">
        <f t="shared" ref="F21:F32" si="0">+D21*E21</f>
        <v>80000</v>
      </c>
      <c r="G21" s="7">
        <v>20000</v>
      </c>
      <c r="H21" s="7">
        <v>1</v>
      </c>
      <c r="I21" s="7">
        <f t="shared" ref="I21" si="1">+G21*H21</f>
        <v>20000</v>
      </c>
      <c r="J21" s="7"/>
      <c r="K21" s="20"/>
      <c r="L21" s="20"/>
      <c r="M21" s="7">
        <f t="shared" ref="M21:M38" si="2">+F21+I21</f>
        <v>100000</v>
      </c>
      <c r="N21" s="10"/>
      <c r="O21" s="49"/>
      <c r="P21" s="38"/>
      <c r="Q21" s="38"/>
      <c r="R21" s="38"/>
      <c r="S21" s="50"/>
      <c r="T21" s="96"/>
      <c r="U21" s="97"/>
      <c r="V21" s="97"/>
      <c r="W21" s="97"/>
      <c r="X21" s="97"/>
      <c r="Y21" s="161"/>
      <c r="Z21" s="96"/>
      <c r="AA21" s="97"/>
      <c r="AB21" s="98"/>
    </row>
    <row r="22" spans="1:28" ht="15.95" customHeight="1" x14ac:dyDescent="0.25">
      <c r="A22" s="55"/>
      <c r="B22" s="273" t="s">
        <v>147</v>
      </c>
      <c r="C22" s="255" t="s">
        <v>7</v>
      </c>
      <c r="D22" s="53"/>
      <c r="E22" s="53"/>
      <c r="F22" s="53"/>
      <c r="G22" s="53"/>
      <c r="H22" s="20"/>
      <c r="I22" s="20"/>
      <c r="J22" s="53"/>
      <c r="K22" s="53"/>
      <c r="L22" s="53"/>
      <c r="M22" s="7"/>
      <c r="N22" s="52"/>
      <c r="O22" s="49"/>
      <c r="P22" s="38"/>
      <c r="Q22" s="38"/>
      <c r="R22" s="38"/>
      <c r="S22" s="50"/>
      <c r="T22" s="96"/>
      <c r="U22" s="97"/>
      <c r="V22" s="97"/>
      <c r="W22" s="97"/>
      <c r="X22" s="97"/>
      <c r="Y22" s="161"/>
      <c r="Z22" s="96"/>
      <c r="AA22" s="97"/>
      <c r="AB22" s="98"/>
    </row>
    <row r="23" spans="1:28" ht="15.95" customHeight="1" x14ac:dyDescent="0.25">
      <c r="A23" s="56"/>
      <c r="B23" s="274"/>
      <c r="C23" s="255" t="s">
        <v>8</v>
      </c>
      <c r="D23" s="7">
        <v>40000</v>
      </c>
      <c r="E23" s="7">
        <v>1</v>
      </c>
      <c r="F23" s="7">
        <f t="shared" si="0"/>
        <v>40000</v>
      </c>
      <c r="G23" s="7">
        <v>40000</v>
      </c>
      <c r="H23" s="7">
        <v>1</v>
      </c>
      <c r="I23" s="7">
        <f t="shared" ref="I23:I28" si="3">+G23*H23</f>
        <v>40000</v>
      </c>
      <c r="J23" s="7"/>
      <c r="K23" s="20"/>
      <c r="L23" s="20"/>
      <c r="M23" s="7">
        <f t="shared" si="2"/>
        <v>80000</v>
      </c>
      <c r="N23" s="10"/>
      <c r="O23" s="49"/>
      <c r="P23" s="38"/>
      <c r="Q23" s="38"/>
      <c r="R23" s="38"/>
      <c r="S23" s="50"/>
      <c r="T23" s="96"/>
      <c r="U23" s="97"/>
      <c r="V23" s="97"/>
      <c r="W23" s="97"/>
      <c r="X23" s="97"/>
      <c r="Y23" s="161"/>
      <c r="Z23" s="96"/>
      <c r="AA23" s="97"/>
      <c r="AB23" s="98"/>
    </row>
    <row r="24" spans="1:28" ht="15.95" customHeight="1" x14ac:dyDescent="0.25">
      <c r="A24" s="56"/>
      <c r="B24" s="274"/>
      <c r="C24" s="255" t="s">
        <v>9</v>
      </c>
      <c r="D24" s="7">
        <v>6000</v>
      </c>
      <c r="E24" s="7">
        <v>1</v>
      </c>
      <c r="F24" s="7">
        <f t="shared" si="0"/>
        <v>6000</v>
      </c>
      <c r="G24" s="7">
        <v>6000</v>
      </c>
      <c r="H24" s="7">
        <v>1</v>
      </c>
      <c r="I24" s="7">
        <f t="shared" si="3"/>
        <v>6000</v>
      </c>
      <c r="J24" s="7"/>
      <c r="K24" s="20"/>
      <c r="L24" s="20"/>
      <c r="M24" s="7">
        <f t="shared" si="2"/>
        <v>12000</v>
      </c>
      <c r="N24" s="10"/>
      <c r="O24" s="49"/>
      <c r="P24" s="38"/>
      <c r="Q24" s="38"/>
      <c r="R24" s="38"/>
      <c r="S24" s="50"/>
      <c r="T24" s="96"/>
      <c r="U24" s="97"/>
      <c r="V24" s="97"/>
      <c r="W24" s="97"/>
      <c r="X24" s="97"/>
      <c r="Y24" s="161"/>
      <c r="Z24" s="96"/>
      <c r="AA24" s="97"/>
      <c r="AB24" s="98"/>
    </row>
    <row r="25" spans="1:28" ht="15.95" customHeight="1" x14ac:dyDescent="0.25">
      <c r="A25" s="56"/>
      <c r="B25" s="274"/>
      <c r="C25" s="255" t="s">
        <v>10</v>
      </c>
      <c r="D25" s="7">
        <v>10000</v>
      </c>
      <c r="E25" s="7">
        <v>1</v>
      </c>
      <c r="F25" s="7">
        <f t="shared" si="0"/>
        <v>10000</v>
      </c>
      <c r="G25" s="7">
        <v>10000</v>
      </c>
      <c r="H25" s="7">
        <v>1</v>
      </c>
      <c r="I25" s="7">
        <f t="shared" si="3"/>
        <v>10000</v>
      </c>
      <c r="J25" s="7"/>
      <c r="K25" s="20"/>
      <c r="L25" s="20"/>
      <c r="M25" s="7">
        <f t="shared" si="2"/>
        <v>20000</v>
      </c>
      <c r="N25" s="10"/>
      <c r="O25" s="49"/>
      <c r="P25" s="38"/>
      <c r="Q25" s="38"/>
      <c r="R25" s="38"/>
      <c r="S25" s="50"/>
      <c r="T25" s="96"/>
      <c r="U25" s="97"/>
      <c r="V25" s="97"/>
      <c r="W25" s="97"/>
      <c r="X25" s="97"/>
      <c r="Y25" s="161"/>
      <c r="Z25" s="96"/>
      <c r="AA25" s="97"/>
      <c r="AB25" s="98"/>
    </row>
    <row r="26" spans="1:28" ht="15.95" customHeight="1" x14ac:dyDescent="0.25">
      <c r="A26" s="56"/>
      <c r="B26" s="274"/>
      <c r="C26" s="255" t="s">
        <v>11</v>
      </c>
      <c r="D26" s="7">
        <v>10000</v>
      </c>
      <c r="E26" s="7">
        <v>1</v>
      </c>
      <c r="F26" s="7">
        <f t="shared" si="0"/>
        <v>10000</v>
      </c>
      <c r="G26" s="7">
        <v>10000</v>
      </c>
      <c r="H26" s="7">
        <v>1</v>
      </c>
      <c r="I26" s="7">
        <f t="shared" si="3"/>
        <v>10000</v>
      </c>
      <c r="J26" s="7"/>
      <c r="K26" s="20"/>
      <c r="L26" s="20"/>
      <c r="M26" s="7">
        <f t="shared" si="2"/>
        <v>20000</v>
      </c>
      <c r="N26" s="10"/>
      <c r="O26" s="49"/>
      <c r="P26" s="38"/>
      <c r="Q26" s="38"/>
      <c r="R26" s="38"/>
      <c r="S26" s="50"/>
      <c r="T26" s="96"/>
      <c r="U26" s="97"/>
      <c r="V26" s="97"/>
      <c r="W26" s="97"/>
      <c r="X26" s="97"/>
      <c r="Y26" s="161"/>
      <c r="Z26" s="96"/>
      <c r="AA26" s="97"/>
      <c r="AB26" s="98"/>
    </row>
    <row r="27" spans="1:28" ht="15.95" customHeight="1" x14ac:dyDescent="0.2">
      <c r="A27" s="55"/>
      <c r="B27" s="273" t="s">
        <v>148</v>
      </c>
      <c r="C27" s="255" t="s">
        <v>12</v>
      </c>
      <c r="D27" s="7">
        <v>40000</v>
      </c>
      <c r="E27" s="7">
        <v>1</v>
      </c>
      <c r="F27" s="7">
        <f t="shared" si="0"/>
        <v>40000</v>
      </c>
      <c r="G27" s="7">
        <v>40000</v>
      </c>
      <c r="H27" s="7">
        <v>1</v>
      </c>
      <c r="I27" s="7">
        <f t="shared" si="3"/>
        <v>40000</v>
      </c>
      <c r="J27" s="7"/>
      <c r="K27" s="20"/>
      <c r="L27" s="20"/>
      <c r="M27" s="7">
        <f t="shared" si="2"/>
        <v>80000</v>
      </c>
      <c r="N27" s="10"/>
      <c r="O27" s="49"/>
      <c r="P27" s="38"/>
      <c r="Q27" s="38"/>
      <c r="R27" s="38"/>
      <c r="S27" s="50"/>
      <c r="T27" s="96"/>
      <c r="U27" s="97"/>
      <c r="V27" s="97"/>
      <c r="W27" s="97"/>
      <c r="X27" s="97"/>
      <c r="Y27" s="161"/>
      <c r="Z27" s="96"/>
      <c r="AA27" s="97"/>
      <c r="AB27" s="98"/>
    </row>
    <row r="28" spans="1:28" ht="15.95" customHeight="1" x14ac:dyDescent="0.2">
      <c r="A28" s="55"/>
      <c r="B28" s="273" t="s">
        <v>152</v>
      </c>
      <c r="C28" s="255" t="s">
        <v>13</v>
      </c>
      <c r="D28" s="7">
        <v>30000</v>
      </c>
      <c r="E28" s="7">
        <v>1</v>
      </c>
      <c r="F28" s="7">
        <f t="shared" si="0"/>
        <v>30000</v>
      </c>
      <c r="G28" s="7">
        <v>30000</v>
      </c>
      <c r="H28" s="7">
        <v>1</v>
      </c>
      <c r="I28" s="7">
        <f t="shared" si="3"/>
        <v>30000</v>
      </c>
      <c r="J28" s="7"/>
      <c r="K28" s="20"/>
      <c r="L28" s="20"/>
      <c r="M28" s="7">
        <f t="shared" si="2"/>
        <v>60000</v>
      </c>
      <c r="N28" s="10"/>
      <c r="O28" s="49"/>
      <c r="P28" s="38"/>
      <c r="Q28" s="38"/>
      <c r="R28" s="38"/>
      <c r="S28" s="50"/>
      <c r="T28" s="96"/>
      <c r="U28" s="97"/>
      <c r="V28" s="97"/>
      <c r="W28" s="97"/>
      <c r="X28" s="97"/>
      <c r="Y28" s="161"/>
      <c r="Z28" s="96"/>
      <c r="AA28" s="97"/>
      <c r="AB28" s="98"/>
    </row>
    <row r="29" spans="1:28" ht="15.95" customHeight="1" x14ac:dyDescent="0.25">
      <c r="A29" s="55"/>
      <c r="B29" s="272">
        <v>1.2</v>
      </c>
      <c r="C29" s="255" t="s">
        <v>153</v>
      </c>
      <c r="D29" s="53"/>
      <c r="E29" s="53"/>
      <c r="F29" s="53"/>
      <c r="G29" s="53"/>
      <c r="H29" s="20"/>
      <c r="I29" s="20"/>
      <c r="J29" s="53"/>
      <c r="K29" s="53"/>
      <c r="L29" s="53"/>
      <c r="M29" s="7"/>
      <c r="N29" s="11"/>
      <c r="O29" s="49"/>
      <c r="P29" s="38"/>
      <c r="Q29" s="38"/>
      <c r="R29" s="38"/>
      <c r="S29" s="50"/>
      <c r="T29" s="96"/>
      <c r="U29" s="97"/>
      <c r="V29" s="97"/>
      <c r="W29" s="97"/>
      <c r="X29" s="97"/>
      <c r="Y29" s="161"/>
      <c r="Z29" s="96"/>
      <c r="AA29" s="97"/>
      <c r="AB29" s="98"/>
    </row>
    <row r="30" spans="1:28" ht="15.95" customHeight="1" x14ac:dyDescent="0.2">
      <c r="A30" s="55"/>
      <c r="B30" s="273" t="s">
        <v>149</v>
      </c>
      <c r="C30" s="255" t="s">
        <v>14</v>
      </c>
      <c r="D30" s="7">
        <v>6000</v>
      </c>
      <c r="E30" s="7">
        <v>1</v>
      </c>
      <c r="F30" s="7">
        <f t="shared" si="0"/>
        <v>6000</v>
      </c>
      <c r="G30" s="7">
        <v>6000</v>
      </c>
      <c r="H30" s="7">
        <v>1</v>
      </c>
      <c r="I30" s="7">
        <f t="shared" ref="I30" si="4">+G30*H30</f>
        <v>6000</v>
      </c>
      <c r="J30" s="7"/>
      <c r="K30" s="20"/>
      <c r="L30" s="20"/>
      <c r="M30" s="7">
        <f t="shared" si="2"/>
        <v>12000</v>
      </c>
      <c r="N30" s="10"/>
      <c r="O30" s="49"/>
      <c r="P30" s="38"/>
      <c r="Q30" s="38"/>
      <c r="R30" s="38"/>
      <c r="S30" s="50"/>
      <c r="T30" s="96"/>
      <c r="U30" s="97"/>
      <c r="V30" s="97"/>
      <c r="W30" s="97"/>
      <c r="X30" s="97"/>
      <c r="Y30" s="161"/>
      <c r="Z30" s="96"/>
      <c r="AA30" s="97"/>
      <c r="AB30" s="98"/>
    </row>
    <row r="31" spans="1:28" ht="15.95" customHeight="1" x14ac:dyDescent="0.2">
      <c r="A31" s="55"/>
      <c r="B31" s="275" t="s">
        <v>150</v>
      </c>
      <c r="C31" s="255" t="s">
        <v>15</v>
      </c>
      <c r="D31" s="7">
        <v>9000</v>
      </c>
      <c r="E31" s="7">
        <v>1</v>
      </c>
      <c r="F31" s="7">
        <f t="shared" si="0"/>
        <v>9000</v>
      </c>
      <c r="G31" s="7">
        <v>9000</v>
      </c>
      <c r="H31" s="7">
        <v>1</v>
      </c>
      <c r="I31" s="7">
        <f t="shared" ref="I31:I32" si="5">+G31*H31</f>
        <v>9000</v>
      </c>
      <c r="J31" s="7"/>
      <c r="K31" s="20"/>
      <c r="L31" s="20"/>
      <c r="M31" s="7">
        <f t="shared" si="2"/>
        <v>18000</v>
      </c>
      <c r="N31" s="10"/>
      <c r="O31" s="49"/>
      <c r="P31" s="38"/>
      <c r="Q31" s="38"/>
      <c r="R31" s="38"/>
      <c r="S31" s="50"/>
      <c r="T31" s="96"/>
      <c r="U31" s="97"/>
      <c r="V31" s="97"/>
      <c r="W31" s="97"/>
      <c r="X31" s="97"/>
      <c r="Y31" s="161"/>
      <c r="Z31" s="96"/>
      <c r="AA31" s="97"/>
      <c r="AB31" s="98"/>
    </row>
    <row r="32" spans="1:28" ht="15.95" customHeight="1" x14ac:dyDescent="0.2">
      <c r="A32" s="55"/>
      <c r="B32" s="275" t="s">
        <v>151</v>
      </c>
      <c r="C32" s="255" t="s">
        <v>16</v>
      </c>
      <c r="D32" s="7">
        <v>8000</v>
      </c>
      <c r="E32" s="7">
        <v>2</v>
      </c>
      <c r="F32" s="7">
        <f t="shared" si="0"/>
        <v>16000</v>
      </c>
      <c r="G32" s="7">
        <v>8000</v>
      </c>
      <c r="H32" s="7">
        <v>2</v>
      </c>
      <c r="I32" s="7">
        <f t="shared" si="5"/>
        <v>16000</v>
      </c>
      <c r="J32" s="7"/>
      <c r="K32" s="20"/>
      <c r="L32" s="20"/>
      <c r="M32" s="7">
        <f t="shared" si="2"/>
        <v>32000</v>
      </c>
      <c r="N32" s="10"/>
      <c r="O32" s="49"/>
      <c r="P32" s="38"/>
      <c r="Q32" s="38"/>
      <c r="R32" s="38"/>
      <c r="S32" s="50"/>
      <c r="T32" s="96"/>
      <c r="U32" s="97"/>
      <c r="V32" s="97"/>
      <c r="W32" s="97"/>
      <c r="X32" s="97"/>
      <c r="Y32" s="161"/>
      <c r="Z32" s="96"/>
      <c r="AA32" s="97"/>
      <c r="AB32" s="98"/>
    </row>
    <row r="33" spans="1:28" ht="15.95" customHeight="1" x14ac:dyDescent="0.25">
      <c r="A33" s="259"/>
      <c r="B33" s="130"/>
      <c r="C33" s="269" t="s">
        <v>17</v>
      </c>
      <c r="D33" s="260"/>
      <c r="E33" s="260"/>
      <c r="F33" s="35">
        <f>SUM(F20:F32)</f>
        <v>727000</v>
      </c>
      <c r="G33" s="35"/>
      <c r="H33" s="35"/>
      <c r="I33" s="35">
        <f>SUM(I20:I32)</f>
        <v>667000</v>
      </c>
      <c r="J33" s="35"/>
      <c r="K33" s="35"/>
      <c r="L33" s="261"/>
      <c r="M33" s="35">
        <f t="shared" si="2"/>
        <v>1394000</v>
      </c>
      <c r="N33" s="262">
        <f>+M33/$M$132</f>
        <v>0.1964874693428805</v>
      </c>
      <c r="O33" s="263"/>
      <c r="P33" s="264"/>
      <c r="Q33" s="264"/>
      <c r="R33" s="264"/>
      <c r="S33" s="265"/>
      <c r="T33" s="103"/>
      <c r="U33" s="104"/>
      <c r="V33" s="104"/>
      <c r="W33" s="104"/>
      <c r="X33" s="104"/>
      <c r="Y33" s="162"/>
      <c r="Z33" s="103"/>
      <c r="AA33" s="104"/>
      <c r="AB33" s="105"/>
    </row>
    <row r="34" spans="1:28" ht="15.95" customHeight="1" x14ac:dyDescent="0.2">
      <c r="A34" s="54">
        <v>2</v>
      </c>
      <c r="B34" s="271"/>
      <c r="C34" s="254" t="s">
        <v>18</v>
      </c>
      <c r="D34" s="51"/>
      <c r="E34" s="20"/>
      <c r="F34" s="51"/>
      <c r="G34" s="9"/>
      <c r="H34" s="9"/>
      <c r="I34" s="9"/>
      <c r="J34" s="9"/>
      <c r="K34" s="9"/>
      <c r="L34" s="9"/>
      <c r="M34" s="9"/>
      <c r="N34" s="52"/>
      <c r="O34" s="49"/>
      <c r="P34" s="38"/>
      <c r="Q34" s="38"/>
      <c r="R34" s="38"/>
      <c r="S34" s="50"/>
      <c r="T34" s="96"/>
      <c r="U34" s="97"/>
      <c r="V34" s="97"/>
      <c r="W34" s="97"/>
      <c r="X34" s="97"/>
      <c r="Y34" s="161"/>
      <c r="Z34" s="96"/>
      <c r="AA34" s="97"/>
      <c r="AB34" s="98"/>
    </row>
    <row r="35" spans="1:28" ht="15.95" customHeight="1" x14ac:dyDescent="0.2">
      <c r="A35" s="55"/>
      <c r="B35" s="273">
        <v>2.1</v>
      </c>
      <c r="C35" s="117" t="s">
        <v>154</v>
      </c>
      <c r="D35" s="7"/>
      <c r="E35" s="7"/>
      <c r="F35" s="7"/>
      <c r="G35" s="7"/>
      <c r="H35" s="7"/>
      <c r="I35" s="7"/>
      <c r="J35" s="7"/>
      <c r="K35" s="20"/>
      <c r="L35" s="20"/>
      <c r="M35" s="7"/>
      <c r="N35" s="12"/>
      <c r="O35" s="49"/>
      <c r="P35" s="38"/>
      <c r="Q35" s="38"/>
      <c r="R35" s="38"/>
      <c r="S35" s="50"/>
      <c r="T35" s="96"/>
      <c r="U35" s="97"/>
      <c r="V35" s="97"/>
      <c r="W35" s="97"/>
      <c r="X35" s="97"/>
      <c r="Y35" s="161"/>
      <c r="Z35" s="96"/>
      <c r="AA35" s="97"/>
      <c r="AB35" s="98"/>
    </row>
    <row r="36" spans="1:28" ht="15.95" customHeight="1" x14ac:dyDescent="0.2">
      <c r="A36" s="55"/>
      <c r="B36" s="273"/>
      <c r="C36" s="266" t="s">
        <v>156</v>
      </c>
      <c r="D36" s="7">
        <v>5000</v>
      </c>
      <c r="E36" s="7">
        <v>1</v>
      </c>
      <c r="F36" s="7">
        <f t="shared" ref="F36:F38" si="6">+D36*E36</f>
        <v>5000</v>
      </c>
      <c r="G36" s="7">
        <v>0</v>
      </c>
      <c r="H36" s="7">
        <v>0</v>
      </c>
      <c r="I36" s="7">
        <f t="shared" ref="I36:I55" si="7">+G36*H36</f>
        <v>0</v>
      </c>
      <c r="J36" s="7"/>
      <c r="K36" s="20"/>
      <c r="L36" s="20"/>
      <c r="M36" s="7">
        <f t="shared" si="2"/>
        <v>5000</v>
      </c>
      <c r="N36" s="12"/>
      <c r="O36" s="49"/>
      <c r="P36" s="38"/>
      <c r="Q36" s="38"/>
      <c r="R36" s="38"/>
      <c r="S36" s="50"/>
      <c r="T36" s="96"/>
      <c r="U36" s="97"/>
      <c r="V36" s="97"/>
      <c r="W36" s="97"/>
      <c r="X36" s="97"/>
      <c r="Y36" s="161"/>
      <c r="Z36" s="96"/>
      <c r="AA36" s="97"/>
      <c r="AB36" s="98"/>
    </row>
    <row r="37" spans="1:28" ht="15.95" customHeight="1" x14ac:dyDescent="0.2">
      <c r="A37" s="55"/>
      <c r="B37" s="273"/>
      <c r="C37" s="255" t="s">
        <v>19</v>
      </c>
      <c r="D37" s="7">
        <v>2000</v>
      </c>
      <c r="E37" s="7">
        <v>12</v>
      </c>
      <c r="F37" s="7">
        <f t="shared" si="6"/>
        <v>24000</v>
      </c>
      <c r="G37" s="7">
        <v>2000</v>
      </c>
      <c r="H37" s="7">
        <v>12</v>
      </c>
      <c r="I37" s="7">
        <f t="shared" si="7"/>
        <v>24000</v>
      </c>
      <c r="J37" s="7"/>
      <c r="K37" s="20"/>
      <c r="L37" s="20"/>
      <c r="M37" s="7">
        <f t="shared" si="2"/>
        <v>48000</v>
      </c>
      <c r="N37" s="12"/>
      <c r="O37" s="49"/>
      <c r="P37" s="38"/>
      <c r="Q37" s="38"/>
      <c r="R37" s="38"/>
      <c r="S37" s="50"/>
      <c r="T37" s="96"/>
      <c r="U37" s="97"/>
      <c r="V37" s="97"/>
      <c r="W37" s="97"/>
      <c r="X37" s="97"/>
      <c r="Y37" s="161"/>
      <c r="Z37" s="96"/>
      <c r="AA37" s="97"/>
      <c r="AB37" s="98"/>
    </row>
    <row r="38" spans="1:28" ht="15.95" customHeight="1" x14ac:dyDescent="0.2">
      <c r="A38" s="55"/>
      <c r="B38" s="273"/>
      <c r="C38" s="255" t="s">
        <v>20</v>
      </c>
      <c r="D38" s="7">
        <v>9000</v>
      </c>
      <c r="E38" s="7">
        <v>1</v>
      </c>
      <c r="F38" s="7">
        <f t="shared" si="6"/>
        <v>9000</v>
      </c>
      <c r="G38" s="7">
        <v>9000</v>
      </c>
      <c r="H38" s="7">
        <v>1</v>
      </c>
      <c r="I38" s="7">
        <f t="shared" si="7"/>
        <v>9000</v>
      </c>
      <c r="J38" s="7"/>
      <c r="K38" s="20"/>
      <c r="L38" s="20"/>
      <c r="M38" s="7">
        <f t="shared" si="2"/>
        <v>18000</v>
      </c>
      <c r="N38" s="12"/>
      <c r="O38" s="49"/>
      <c r="P38" s="38"/>
      <c r="Q38" s="38"/>
      <c r="R38" s="38"/>
      <c r="S38" s="50"/>
      <c r="T38" s="96"/>
      <c r="U38" s="97"/>
      <c r="V38" s="97"/>
      <c r="W38" s="97"/>
      <c r="X38" s="97"/>
      <c r="Y38" s="161"/>
      <c r="Z38" s="96"/>
      <c r="AA38" s="97"/>
      <c r="AB38" s="98"/>
    </row>
    <row r="39" spans="1:28" ht="15.95" customHeight="1" x14ac:dyDescent="0.25">
      <c r="A39" s="55"/>
      <c r="B39" s="273">
        <v>2.2000000000000002</v>
      </c>
      <c r="C39" s="255" t="s">
        <v>155</v>
      </c>
      <c r="D39" s="53"/>
      <c r="E39" s="53"/>
      <c r="F39" s="53"/>
      <c r="G39" s="53"/>
      <c r="H39" s="20"/>
      <c r="I39" s="7"/>
      <c r="J39" s="53"/>
      <c r="K39" s="53"/>
      <c r="L39" s="53"/>
      <c r="M39" s="7"/>
      <c r="N39" s="11"/>
      <c r="O39" s="49"/>
      <c r="P39" s="38"/>
      <c r="Q39" s="38"/>
      <c r="R39" s="38"/>
      <c r="S39" s="50"/>
      <c r="T39" s="96"/>
      <c r="U39" s="97"/>
      <c r="V39" s="97"/>
      <c r="W39" s="97"/>
      <c r="X39" s="97"/>
      <c r="Y39" s="161"/>
      <c r="Z39" s="96"/>
      <c r="AA39" s="97"/>
      <c r="AB39" s="98"/>
    </row>
    <row r="40" spans="1:28" ht="15.95" customHeight="1" x14ac:dyDescent="0.2">
      <c r="A40" s="58"/>
      <c r="B40" s="276"/>
      <c r="C40" s="266" t="s">
        <v>156</v>
      </c>
      <c r="D40" s="7">
        <v>5000</v>
      </c>
      <c r="E40" s="7">
        <v>1</v>
      </c>
      <c r="F40" s="7">
        <f t="shared" ref="F40:F42" si="8">+D40*E40</f>
        <v>5000</v>
      </c>
      <c r="G40" s="7">
        <v>0</v>
      </c>
      <c r="H40" s="7">
        <v>0</v>
      </c>
      <c r="I40" s="7">
        <f t="shared" si="7"/>
        <v>0</v>
      </c>
      <c r="J40" s="7"/>
      <c r="K40" s="20"/>
      <c r="L40" s="20"/>
      <c r="M40" s="7">
        <f t="shared" ref="M40:M56" si="9">+F40+I40</f>
        <v>5000</v>
      </c>
      <c r="N40" s="10"/>
      <c r="O40" s="49"/>
      <c r="P40" s="38"/>
      <c r="Q40" s="38"/>
      <c r="R40" s="38"/>
      <c r="S40" s="50"/>
      <c r="T40" s="96"/>
      <c r="U40" s="97"/>
      <c r="V40" s="97"/>
      <c r="W40" s="97"/>
      <c r="X40" s="97"/>
      <c r="Y40" s="161"/>
      <c r="Z40" s="96"/>
      <c r="AA40" s="97"/>
      <c r="AB40" s="98"/>
    </row>
    <row r="41" spans="1:28" ht="15.95" customHeight="1" x14ac:dyDescent="0.25">
      <c r="A41" s="57"/>
      <c r="B41" s="274"/>
      <c r="C41" s="255" t="s">
        <v>19</v>
      </c>
      <c r="D41" s="7">
        <v>2000</v>
      </c>
      <c r="E41" s="7">
        <v>12</v>
      </c>
      <c r="F41" s="7">
        <f t="shared" si="8"/>
        <v>24000</v>
      </c>
      <c r="G41" s="7">
        <v>2000</v>
      </c>
      <c r="H41" s="7">
        <v>12</v>
      </c>
      <c r="I41" s="7">
        <f t="shared" si="7"/>
        <v>24000</v>
      </c>
      <c r="J41" s="7"/>
      <c r="K41" s="20"/>
      <c r="L41" s="20"/>
      <c r="M41" s="7">
        <f t="shared" si="9"/>
        <v>48000</v>
      </c>
      <c r="N41" s="10"/>
      <c r="O41" s="49"/>
      <c r="P41" s="38"/>
      <c r="Q41" s="38"/>
      <c r="R41" s="38"/>
      <c r="S41" s="50"/>
      <c r="T41" s="96"/>
      <c r="U41" s="97"/>
      <c r="V41" s="97"/>
      <c r="W41" s="97"/>
      <c r="X41" s="97"/>
      <c r="Y41" s="161"/>
      <c r="Z41" s="96"/>
      <c r="AA41" s="97"/>
      <c r="AB41" s="98"/>
    </row>
    <row r="42" spans="1:28" ht="15.95" customHeight="1" x14ac:dyDescent="0.25">
      <c r="A42" s="57"/>
      <c r="B42" s="274"/>
      <c r="C42" s="255" t="s">
        <v>20</v>
      </c>
      <c r="D42" s="7">
        <v>9000</v>
      </c>
      <c r="E42" s="7">
        <v>1</v>
      </c>
      <c r="F42" s="7">
        <f t="shared" si="8"/>
        <v>9000</v>
      </c>
      <c r="G42" s="7">
        <v>9000</v>
      </c>
      <c r="H42" s="7">
        <v>1</v>
      </c>
      <c r="I42" s="7">
        <f t="shared" si="7"/>
        <v>9000</v>
      </c>
      <c r="J42" s="7"/>
      <c r="K42" s="20"/>
      <c r="L42" s="20"/>
      <c r="M42" s="7">
        <f t="shared" si="9"/>
        <v>18000</v>
      </c>
      <c r="N42" s="10"/>
      <c r="O42" s="49"/>
      <c r="P42" s="38"/>
      <c r="Q42" s="38"/>
      <c r="R42" s="38"/>
      <c r="S42" s="50"/>
      <c r="T42" s="96"/>
      <c r="U42" s="97"/>
      <c r="V42" s="97"/>
      <c r="W42" s="97"/>
      <c r="X42" s="97"/>
      <c r="Y42" s="161"/>
      <c r="Z42" s="96"/>
      <c r="AA42" s="97"/>
      <c r="AB42" s="98"/>
    </row>
    <row r="43" spans="1:28" ht="15.95" customHeight="1" x14ac:dyDescent="0.25">
      <c r="A43" s="55"/>
      <c r="B43" s="273">
        <v>2.2999999999999998</v>
      </c>
      <c r="C43" s="255" t="s">
        <v>157</v>
      </c>
      <c r="D43" s="8"/>
      <c r="E43" s="53"/>
      <c r="F43" s="8"/>
      <c r="G43" s="8"/>
      <c r="H43" s="20"/>
      <c r="I43" s="7"/>
      <c r="J43" s="53"/>
      <c r="K43" s="53"/>
      <c r="L43" s="53"/>
      <c r="M43" s="7"/>
      <c r="N43" s="11"/>
      <c r="O43" s="49"/>
      <c r="P43" s="38"/>
      <c r="Q43" s="38"/>
      <c r="R43" s="38"/>
      <c r="S43" s="50"/>
      <c r="T43" s="96"/>
      <c r="U43" s="97"/>
      <c r="V43" s="97"/>
      <c r="W43" s="97"/>
      <c r="X43" s="97"/>
      <c r="Y43" s="161"/>
      <c r="Z43" s="96"/>
      <c r="AA43" s="97"/>
      <c r="AB43" s="98"/>
    </row>
    <row r="44" spans="1:28" ht="15.95" customHeight="1" x14ac:dyDescent="0.2">
      <c r="A44" s="55"/>
      <c r="B44" s="276"/>
      <c r="C44" s="266" t="s">
        <v>156</v>
      </c>
      <c r="D44" s="7">
        <v>5000</v>
      </c>
      <c r="E44" s="7">
        <v>1</v>
      </c>
      <c r="F44" s="7">
        <f t="shared" ref="F44:F46" si="10">+D44*E44</f>
        <v>5000</v>
      </c>
      <c r="G44" s="7">
        <v>0</v>
      </c>
      <c r="H44" s="7">
        <v>0</v>
      </c>
      <c r="I44" s="7">
        <f t="shared" si="7"/>
        <v>0</v>
      </c>
      <c r="J44" s="7"/>
      <c r="K44" s="20"/>
      <c r="L44" s="20"/>
      <c r="M44" s="7">
        <f t="shared" si="9"/>
        <v>5000</v>
      </c>
      <c r="N44" s="10"/>
      <c r="O44" s="49"/>
      <c r="P44" s="38"/>
      <c r="Q44" s="38"/>
      <c r="R44" s="38"/>
      <c r="S44" s="50"/>
      <c r="T44" s="96"/>
      <c r="U44" s="97"/>
      <c r="V44" s="97"/>
      <c r="W44" s="97"/>
      <c r="X44" s="97"/>
      <c r="Y44" s="161"/>
      <c r="Z44" s="96"/>
      <c r="AA44" s="97"/>
      <c r="AB44" s="98"/>
    </row>
    <row r="45" spans="1:28" ht="15.95" customHeight="1" x14ac:dyDescent="0.25">
      <c r="A45" s="55"/>
      <c r="B45" s="274"/>
      <c r="C45" s="255" t="s">
        <v>19</v>
      </c>
      <c r="D45" s="7">
        <v>2000</v>
      </c>
      <c r="E45" s="7">
        <v>12</v>
      </c>
      <c r="F45" s="7">
        <f t="shared" si="10"/>
        <v>24000</v>
      </c>
      <c r="G45" s="7">
        <v>2000</v>
      </c>
      <c r="H45" s="7">
        <v>12</v>
      </c>
      <c r="I45" s="7">
        <f t="shared" si="7"/>
        <v>24000</v>
      </c>
      <c r="J45" s="7"/>
      <c r="K45" s="20"/>
      <c r="L45" s="20"/>
      <c r="M45" s="7">
        <f t="shared" si="9"/>
        <v>48000</v>
      </c>
      <c r="N45" s="10"/>
      <c r="O45" s="49"/>
      <c r="P45" s="38"/>
      <c r="Q45" s="38"/>
      <c r="R45" s="38"/>
      <c r="S45" s="50"/>
      <c r="T45" s="96"/>
      <c r="U45" s="97"/>
      <c r="V45" s="97"/>
      <c r="W45" s="97"/>
      <c r="X45" s="97"/>
      <c r="Y45" s="161"/>
      <c r="Z45" s="96"/>
      <c r="AA45" s="97"/>
      <c r="AB45" s="98"/>
    </row>
    <row r="46" spans="1:28" ht="15.95" customHeight="1" x14ac:dyDescent="0.25">
      <c r="A46" s="55"/>
      <c r="B46" s="274"/>
      <c r="C46" s="255" t="s">
        <v>20</v>
      </c>
      <c r="D46" s="7">
        <v>9000</v>
      </c>
      <c r="E46" s="7">
        <v>1</v>
      </c>
      <c r="F46" s="7">
        <f t="shared" si="10"/>
        <v>9000</v>
      </c>
      <c r="G46" s="7">
        <v>9000</v>
      </c>
      <c r="H46" s="7">
        <v>1</v>
      </c>
      <c r="I46" s="7">
        <f t="shared" si="7"/>
        <v>9000</v>
      </c>
      <c r="J46" s="7"/>
      <c r="K46" s="20"/>
      <c r="L46" s="20"/>
      <c r="M46" s="7">
        <f t="shared" si="9"/>
        <v>18000</v>
      </c>
      <c r="N46" s="10"/>
      <c r="O46" s="49"/>
      <c r="P46" s="38"/>
      <c r="Q46" s="38"/>
      <c r="R46" s="38"/>
      <c r="S46" s="50"/>
      <c r="T46" s="96"/>
      <c r="U46" s="97"/>
      <c r="V46" s="97"/>
      <c r="W46" s="97"/>
      <c r="X46" s="97"/>
      <c r="Y46" s="161"/>
      <c r="Z46" s="96"/>
      <c r="AA46" s="97"/>
      <c r="AB46" s="98"/>
    </row>
    <row r="47" spans="1:28" ht="15.95" customHeight="1" x14ac:dyDescent="0.25">
      <c r="A47" s="55"/>
      <c r="B47" s="273">
        <v>2.4</v>
      </c>
      <c r="C47" s="255" t="s">
        <v>158</v>
      </c>
      <c r="D47" s="8"/>
      <c r="E47" s="53"/>
      <c r="F47" s="8"/>
      <c r="G47" s="8"/>
      <c r="H47" s="20"/>
      <c r="I47" s="7"/>
      <c r="J47" s="53"/>
      <c r="K47" s="53"/>
      <c r="L47" s="53"/>
      <c r="M47" s="7"/>
      <c r="N47" s="11"/>
      <c r="O47" s="49"/>
      <c r="P47" s="38"/>
      <c r="Q47" s="38"/>
      <c r="R47" s="38"/>
      <c r="S47" s="50"/>
      <c r="T47" s="96"/>
      <c r="U47" s="97"/>
      <c r="V47" s="97"/>
      <c r="W47" s="97"/>
      <c r="X47" s="97"/>
      <c r="Y47" s="161"/>
      <c r="Z47" s="96"/>
      <c r="AA47" s="97"/>
      <c r="AB47" s="98"/>
    </row>
    <row r="48" spans="1:28" ht="15.95" customHeight="1" x14ac:dyDescent="0.25">
      <c r="A48" s="55"/>
      <c r="B48" s="274"/>
      <c r="C48" s="266" t="s">
        <v>156</v>
      </c>
      <c r="D48" s="7">
        <v>5000</v>
      </c>
      <c r="E48" s="7">
        <v>1</v>
      </c>
      <c r="F48" s="7">
        <f t="shared" ref="F48:F50" si="11">+D48*E48</f>
        <v>5000</v>
      </c>
      <c r="G48" s="7">
        <v>0</v>
      </c>
      <c r="H48" s="7">
        <v>0</v>
      </c>
      <c r="I48" s="7">
        <f t="shared" si="7"/>
        <v>0</v>
      </c>
      <c r="J48" s="7"/>
      <c r="K48" s="20"/>
      <c r="L48" s="20"/>
      <c r="M48" s="7">
        <f t="shared" si="9"/>
        <v>5000</v>
      </c>
      <c r="N48" s="10"/>
      <c r="O48" s="49"/>
      <c r="P48" s="38"/>
      <c r="Q48" s="38"/>
      <c r="R48" s="38"/>
      <c r="S48" s="50"/>
      <c r="T48" s="96"/>
      <c r="U48" s="97"/>
      <c r="V48" s="97"/>
      <c r="W48" s="97"/>
      <c r="X48" s="97"/>
      <c r="Y48" s="161"/>
      <c r="Z48" s="96"/>
      <c r="AA48" s="97"/>
      <c r="AB48" s="98"/>
    </row>
    <row r="49" spans="1:28" ht="15.95" customHeight="1" x14ac:dyDescent="0.25">
      <c r="A49" s="55"/>
      <c r="B49" s="274"/>
      <c r="C49" s="255" t="s">
        <v>19</v>
      </c>
      <c r="D49" s="7">
        <v>2000</v>
      </c>
      <c r="E49" s="7">
        <v>12</v>
      </c>
      <c r="F49" s="7">
        <f t="shared" si="11"/>
        <v>24000</v>
      </c>
      <c r="G49" s="7">
        <v>2000</v>
      </c>
      <c r="H49" s="7">
        <v>12</v>
      </c>
      <c r="I49" s="7">
        <f t="shared" si="7"/>
        <v>24000</v>
      </c>
      <c r="J49" s="7"/>
      <c r="K49" s="20"/>
      <c r="L49" s="20"/>
      <c r="M49" s="7">
        <f t="shared" si="9"/>
        <v>48000</v>
      </c>
      <c r="N49" s="10"/>
      <c r="O49" s="49"/>
      <c r="P49" s="38"/>
      <c r="Q49" s="38"/>
      <c r="R49" s="38"/>
      <c r="S49" s="50"/>
      <c r="T49" s="96"/>
      <c r="U49" s="97"/>
      <c r="V49" s="97"/>
      <c r="W49" s="97"/>
      <c r="X49" s="97"/>
      <c r="Y49" s="161"/>
      <c r="Z49" s="96"/>
      <c r="AA49" s="97"/>
      <c r="AB49" s="98"/>
    </row>
    <row r="50" spans="1:28" ht="15.95" customHeight="1" x14ac:dyDescent="0.25">
      <c r="A50" s="55"/>
      <c r="B50" s="274"/>
      <c r="C50" s="255" t="s">
        <v>20</v>
      </c>
      <c r="D50" s="7">
        <v>9000</v>
      </c>
      <c r="E50" s="7">
        <v>1</v>
      </c>
      <c r="F50" s="7">
        <f t="shared" si="11"/>
        <v>9000</v>
      </c>
      <c r="G50" s="7">
        <v>9000</v>
      </c>
      <c r="H50" s="7">
        <v>1</v>
      </c>
      <c r="I50" s="7">
        <f t="shared" si="7"/>
        <v>9000</v>
      </c>
      <c r="J50" s="7"/>
      <c r="K50" s="20"/>
      <c r="L50" s="20"/>
      <c r="M50" s="7">
        <f t="shared" si="9"/>
        <v>18000</v>
      </c>
      <c r="N50" s="10"/>
      <c r="O50" s="49"/>
      <c r="P50" s="38"/>
      <c r="Q50" s="38"/>
      <c r="R50" s="38"/>
      <c r="S50" s="50"/>
      <c r="T50" s="96"/>
      <c r="U50" s="97"/>
      <c r="V50" s="97"/>
      <c r="W50" s="97"/>
      <c r="X50" s="97"/>
      <c r="Y50" s="161"/>
      <c r="Z50" s="96"/>
      <c r="AA50" s="97"/>
      <c r="AB50" s="98"/>
    </row>
    <row r="51" spans="1:28" ht="15.95" customHeight="1" x14ac:dyDescent="0.25">
      <c r="A51" s="55"/>
      <c r="B51" s="273">
        <v>2.5</v>
      </c>
      <c r="C51" s="255" t="s">
        <v>159</v>
      </c>
      <c r="D51" s="8"/>
      <c r="E51" s="53"/>
      <c r="F51" s="8"/>
      <c r="G51" s="8"/>
      <c r="H51" s="20"/>
      <c r="I51" s="7"/>
      <c r="J51" s="53"/>
      <c r="K51" s="53"/>
      <c r="L51" s="53"/>
      <c r="M51" s="7"/>
      <c r="N51" s="11"/>
      <c r="O51" s="49"/>
      <c r="P51" s="38"/>
      <c r="Q51" s="38"/>
      <c r="R51" s="38"/>
      <c r="S51" s="50"/>
      <c r="T51" s="96"/>
      <c r="U51" s="97"/>
      <c r="V51" s="97"/>
      <c r="W51" s="97"/>
      <c r="X51" s="97"/>
      <c r="Y51" s="161"/>
      <c r="Z51" s="96"/>
      <c r="AA51" s="97"/>
      <c r="AB51" s="98"/>
    </row>
    <row r="52" spans="1:28" ht="15.95" customHeight="1" x14ac:dyDescent="0.2">
      <c r="A52" s="55"/>
      <c r="B52" s="276"/>
      <c r="C52" s="266" t="s">
        <v>156</v>
      </c>
      <c r="D52" s="7">
        <v>5000</v>
      </c>
      <c r="E52" s="7">
        <v>1</v>
      </c>
      <c r="F52" s="7">
        <f t="shared" ref="F52:F54" si="12">+D52*E52</f>
        <v>5000</v>
      </c>
      <c r="G52" s="7">
        <v>0</v>
      </c>
      <c r="H52" s="7">
        <v>0</v>
      </c>
      <c r="I52" s="7">
        <f t="shared" si="7"/>
        <v>0</v>
      </c>
      <c r="J52" s="7"/>
      <c r="K52" s="20"/>
      <c r="L52" s="20"/>
      <c r="M52" s="7">
        <f t="shared" si="9"/>
        <v>5000</v>
      </c>
      <c r="N52" s="10"/>
      <c r="O52" s="49"/>
      <c r="P52" s="38"/>
      <c r="Q52" s="38"/>
      <c r="R52" s="38"/>
      <c r="S52" s="50"/>
      <c r="T52" s="96"/>
      <c r="U52" s="97"/>
      <c r="V52" s="97"/>
      <c r="W52" s="97"/>
      <c r="X52" s="97"/>
      <c r="Y52" s="161"/>
      <c r="Z52" s="96"/>
      <c r="AA52" s="97"/>
      <c r="AB52" s="98"/>
    </row>
    <row r="53" spans="1:28" ht="15.95" customHeight="1" x14ac:dyDescent="0.25">
      <c r="A53" s="55"/>
      <c r="B53" s="274"/>
      <c r="C53" s="255" t="s">
        <v>19</v>
      </c>
      <c r="D53" s="7">
        <v>2000</v>
      </c>
      <c r="E53" s="7">
        <v>12</v>
      </c>
      <c r="F53" s="7">
        <f t="shared" si="12"/>
        <v>24000</v>
      </c>
      <c r="G53" s="7">
        <v>2000</v>
      </c>
      <c r="H53" s="7">
        <v>12</v>
      </c>
      <c r="I53" s="7">
        <f t="shared" si="7"/>
        <v>24000</v>
      </c>
      <c r="J53" s="7"/>
      <c r="K53" s="20"/>
      <c r="L53" s="20"/>
      <c r="M53" s="7">
        <f t="shared" si="9"/>
        <v>48000</v>
      </c>
      <c r="N53" s="10"/>
      <c r="O53" s="49"/>
      <c r="P53" s="38"/>
      <c r="Q53" s="38"/>
      <c r="R53" s="38"/>
      <c r="S53" s="50"/>
      <c r="T53" s="96"/>
      <c r="U53" s="97"/>
      <c r="V53" s="97"/>
      <c r="W53" s="97"/>
      <c r="X53" s="97"/>
      <c r="Y53" s="161"/>
      <c r="Z53" s="96"/>
      <c r="AA53" s="97"/>
      <c r="AB53" s="98"/>
    </row>
    <row r="54" spans="1:28" ht="15.95" customHeight="1" x14ac:dyDescent="0.25">
      <c r="A54" s="55"/>
      <c r="B54" s="274"/>
      <c r="C54" s="255" t="s">
        <v>20</v>
      </c>
      <c r="D54" s="7">
        <v>9000</v>
      </c>
      <c r="E54" s="7">
        <v>1</v>
      </c>
      <c r="F54" s="7">
        <f t="shared" si="12"/>
        <v>9000</v>
      </c>
      <c r="G54" s="7">
        <v>9000</v>
      </c>
      <c r="H54" s="7">
        <v>1</v>
      </c>
      <c r="I54" s="7">
        <f t="shared" si="7"/>
        <v>9000</v>
      </c>
      <c r="J54" s="7"/>
      <c r="K54" s="20"/>
      <c r="L54" s="20"/>
      <c r="M54" s="7">
        <f t="shared" si="9"/>
        <v>18000</v>
      </c>
      <c r="N54" s="10"/>
      <c r="O54" s="49"/>
      <c r="P54" s="38"/>
      <c r="Q54" s="38"/>
      <c r="R54" s="38"/>
      <c r="S54" s="50"/>
      <c r="T54" s="96"/>
      <c r="U54" s="97"/>
      <c r="V54" s="97"/>
      <c r="W54" s="97"/>
      <c r="X54" s="97"/>
      <c r="Y54" s="161"/>
      <c r="Z54" s="96"/>
      <c r="AA54" s="97"/>
      <c r="AB54" s="98"/>
    </row>
    <row r="55" spans="1:28" ht="15.95" customHeight="1" x14ac:dyDescent="0.2">
      <c r="A55" s="55"/>
      <c r="B55" s="273">
        <v>2.6</v>
      </c>
      <c r="C55" s="255" t="s">
        <v>21</v>
      </c>
      <c r="D55" s="7">
        <v>5000</v>
      </c>
      <c r="E55" s="7">
        <v>1</v>
      </c>
      <c r="F55" s="7">
        <f t="shared" ref="F55" si="13">+D55*E55</f>
        <v>5000</v>
      </c>
      <c r="G55" s="7">
        <v>5000</v>
      </c>
      <c r="H55" s="7">
        <v>1</v>
      </c>
      <c r="I55" s="7">
        <f t="shared" si="7"/>
        <v>5000</v>
      </c>
      <c r="J55" s="7"/>
      <c r="K55" s="20"/>
      <c r="L55" s="20"/>
      <c r="M55" s="7">
        <f t="shared" si="9"/>
        <v>10000</v>
      </c>
      <c r="N55" s="10"/>
      <c r="O55" s="49"/>
      <c r="P55" s="38"/>
      <c r="Q55" s="38"/>
      <c r="R55" s="38"/>
      <c r="S55" s="50"/>
      <c r="T55" s="96"/>
      <c r="U55" s="97"/>
      <c r="V55" s="97"/>
      <c r="W55" s="97"/>
      <c r="X55" s="97"/>
      <c r="Y55" s="161"/>
      <c r="Z55" s="96"/>
      <c r="AA55" s="97"/>
      <c r="AB55" s="98"/>
    </row>
    <row r="56" spans="1:28" ht="15.95" customHeight="1" x14ac:dyDescent="0.25">
      <c r="A56" s="259"/>
      <c r="B56" s="130"/>
      <c r="C56" s="269" t="s">
        <v>17</v>
      </c>
      <c r="D56" s="260"/>
      <c r="E56" s="260"/>
      <c r="F56" s="35">
        <f>SUM(F35:F55)</f>
        <v>195000</v>
      </c>
      <c r="G56" s="35"/>
      <c r="H56" s="35"/>
      <c r="I56" s="35">
        <f>SUM(I35:I55)</f>
        <v>170000</v>
      </c>
      <c r="J56" s="35"/>
      <c r="K56" s="35"/>
      <c r="L56" s="261"/>
      <c r="M56" s="35">
        <f t="shared" si="9"/>
        <v>365000</v>
      </c>
      <c r="N56" s="262">
        <f>+M56/$M$132</f>
        <v>5.1447579849462972E-2</v>
      </c>
      <c r="O56" s="263"/>
      <c r="P56" s="264"/>
      <c r="Q56" s="264"/>
      <c r="R56" s="264"/>
      <c r="S56" s="265"/>
      <c r="T56" s="103"/>
      <c r="U56" s="104"/>
      <c r="V56" s="104"/>
      <c r="W56" s="104"/>
      <c r="X56" s="104"/>
      <c r="Y56" s="162"/>
      <c r="Z56" s="103"/>
      <c r="AA56" s="104"/>
      <c r="AB56" s="105"/>
    </row>
    <row r="57" spans="1:28" ht="15.95" customHeight="1" x14ac:dyDescent="0.2">
      <c r="A57" s="54">
        <v>3</v>
      </c>
      <c r="B57" s="271"/>
      <c r="C57" s="254" t="s">
        <v>141</v>
      </c>
      <c r="D57" s="51"/>
      <c r="E57" s="20"/>
      <c r="F57" s="51"/>
      <c r="G57" s="9"/>
      <c r="H57" s="9"/>
      <c r="I57" s="9"/>
      <c r="J57" s="9"/>
      <c r="K57" s="9"/>
      <c r="L57" s="9"/>
      <c r="M57" s="9"/>
      <c r="N57" s="52"/>
      <c r="O57" s="49"/>
      <c r="P57" s="38"/>
      <c r="Q57" s="38"/>
      <c r="R57" s="38"/>
      <c r="S57" s="50"/>
      <c r="T57" s="96"/>
      <c r="U57" s="97"/>
      <c r="V57" s="97"/>
      <c r="W57" s="97"/>
      <c r="X57" s="97"/>
      <c r="Y57" s="161"/>
      <c r="Z57" s="96"/>
      <c r="AA57" s="97"/>
      <c r="AB57" s="98"/>
    </row>
    <row r="58" spans="1:28" ht="15.95" customHeight="1" x14ac:dyDescent="0.25">
      <c r="A58" s="55"/>
      <c r="B58" s="273">
        <v>3.1</v>
      </c>
      <c r="C58" s="255" t="s">
        <v>138</v>
      </c>
      <c r="D58" s="8"/>
      <c r="E58" s="53"/>
      <c r="F58" s="8"/>
      <c r="G58" s="9"/>
      <c r="H58" s="9"/>
      <c r="I58" s="9"/>
      <c r="J58" s="9"/>
      <c r="K58" s="9"/>
      <c r="L58" s="9"/>
      <c r="M58" s="9"/>
      <c r="N58" s="11"/>
      <c r="O58" s="49"/>
      <c r="P58" s="38"/>
      <c r="Q58" s="38"/>
      <c r="R58" s="38"/>
      <c r="S58" s="50"/>
      <c r="T58" s="96"/>
      <c r="U58" s="97"/>
      <c r="V58" s="97"/>
      <c r="W58" s="97"/>
      <c r="X58" s="97"/>
      <c r="Y58" s="161"/>
      <c r="Z58" s="96"/>
      <c r="AA58" s="97"/>
      <c r="AB58" s="98"/>
    </row>
    <row r="59" spans="1:28" ht="15.95" customHeight="1" x14ac:dyDescent="0.2">
      <c r="A59" s="55"/>
      <c r="B59" s="276"/>
      <c r="C59" s="255" t="s">
        <v>140</v>
      </c>
      <c r="D59" s="7">
        <v>1000</v>
      </c>
      <c r="E59" s="7">
        <v>6</v>
      </c>
      <c r="F59" s="7">
        <f t="shared" ref="F59:F62" si="14">+D59*E59</f>
        <v>6000</v>
      </c>
      <c r="G59" s="7">
        <v>500</v>
      </c>
      <c r="H59" s="7">
        <v>6</v>
      </c>
      <c r="I59" s="7">
        <f t="shared" ref="I59" si="15">+G59*H59</f>
        <v>3000</v>
      </c>
      <c r="J59" s="7"/>
      <c r="K59" s="20"/>
      <c r="L59" s="20"/>
      <c r="M59" s="7">
        <f t="shared" ref="M59" si="16">+F59+I59</f>
        <v>9000</v>
      </c>
      <c r="N59" s="10"/>
      <c r="O59" s="86" t="s">
        <v>139</v>
      </c>
      <c r="P59" s="87"/>
      <c r="Q59" s="87"/>
      <c r="R59" s="87"/>
      <c r="S59" s="88"/>
      <c r="T59" s="96"/>
      <c r="U59" s="97"/>
      <c r="V59" s="97"/>
      <c r="W59" s="97"/>
      <c r="X59" s="97"/>
      <c r="Y59" s="161"/>
      <c r="Z59" s="96"/>
      <c r="AA59" s="97"/>
      <c r="AB59" s="98"/>
    </row>
    <row r="60" spans="1:28" ht="15.95" customHeight="1" x14ac:dyDescent="0.25">
      <c r="A60" s="55"/>
      <c r="B60" s="273">
        <v>3.2</v>
      </c>
      <c r="C60" s="255" t="s">
        <v>143</v>
      </c>
      <c r="D60" s="53"/>
      <c r="E60" s="53"/>
      <c r="F60" s="53"/>
      <c r="G60" s="53"/>
      <c r="H60" s="20"/>
      <c r="I60" s="20"/>
      <c r="J60" s="53"/>
      <c r="K60" s="53"/>
      <c r="L60" s="53"/>
      <c r="M60" s="7"/>
      <c r="N60" s="11"/>
      <c r="O60" s="49"/>
      <c r="P60" s="38"/>
      <c r="Q60" s="38"/>
      <c r="R60" s="38"/>
      <c r="S60" s="50"/>
      <c r="T60" s="96"/>
      <c r="U60" s="97"/>
      <c r="V60" s="97"/>
      <c r="W60" s="97"/>
      <c r="X60" s="97"/>
      <c r="Y60" s="161"/>
      <c r="Z60" s="96"/>
      <c r="AA60" s="97"/>
      <c r="AB60" s="98"/>
    </row>
    <row r="61" spans="1:28" ht="15.95" customHeight="1" x14ac:dyDescent="0.25">
      <c r="A61" s="55"/>
      <c r="B61" s="274"/>
      <c r="C61" s="266" t="s">
        <v>142</v>
      </c>
      <c r="D61" s="7">
        <v>5000</v>
      </c>
      <c r="E61" s="7">
        <v>1</v>
      </c>
      <c r="F61" s="7">
        <f t="shared" si="14"/>
        <v>5000</v>
      </c>
      <c r="G61" s="7">
        <v>5000</v>
      </c>
      <c r="H61" s="7">
        <v>1</v>
      </c>
      <c r="I61" s="7">
        <f t="shared" ref="I61:I62" si="17">+G61*H61</f>
        <v>5000</v>
      </c>
      <c r="J61" s="7"/>
      <c r="K61" s="20"/>
      <c r="L61" s="20"/>
      <c r="M61" s="7">
        <f t="shared" ref="M61:M63" si="18">+F61+I61</f>
        <v>10000</v>
      </c>
      <c r="N61" s="10"/>
      <c r="O61" s="49"/>
      <c r="P61" s="38"/>
      <c r="Q61" s="38"/>
      <c r="R61" s="38"/>
      <c r="S61" s="50"/>
      <c r="T61" s="96"/>
      <c r="U61" s="97"/>
      <c r="V61" s="97"/>
      <c r="W61" s="97"/>
      <c r="X61" s="97"/>
      <c r="Y61" s="161"/>
      <c r="Z61" s="96"/>
      <c r="AA61" s="97"/>
      <c r="AB61" s="98"/>
    </row>
    <row r="62" spans="1:28" ht="15.95" customHeight="1" x14ac:dyDescent="0.2">
      <c r="A62" s="55"/>
      <c r="B62" s="276"/>
      <c r="C62" s="255" t="s">
        <v>22</v>
      </c>
      <c r="D62" s="7">
        <v>30000</v>
      </c>
      <c r="E62" s="7">
        <v>1</v>
      </c>
      <c r="F62" s="7">
        <f t="shared" si="14"/>
        <v>30000</v>
      </c>
      <c r="G62" s="7">
        <v>30000</v>
      </c>
      <c r="H62" s="7">
        <v>1</v>
      </c>
      <c r="I62" s="7">
        <f t="shared" si="17"/>
        <v>30000</v>
      </c>
      <c r="J62" s="7"/>
      <c r="K62" s="20"/>
      <c r="L62" s="20"/>
      <c r="M62" s="7">
        <f t="shared" si="18"/>
        <v>60000</v>
      </c>
      <c r="N62" s="10"/>
      <c r="O62" s="49"/>
      <c r="P62" s="38"/>
      <c r="Q62" s="38"/>
      <c r="R62" s="38"/>
      <c r="S62" s="50"/>
      <c r="T62" s="96"/>
      <c r="U62" s="97"/>
      <c r="V62" s="97"/>
      <c r="W62" s="97"/>
      <c r="X62" s="97"/>
      <c r="Y62" s="161"/>
      <c r="Z62" s="96"/>
      <c r="AA62" s="97"/>
      <c r="AB62" s="98"/>
    </row>
    <row r="63" spans="1:28" ht="15.95" customHeight="1" x14ac:dyDescent="0.25">
      <c r="A63" s="259"/>
      <c r="B63" s="130"/>
      <c r="C63" s="269" t="s">
        <v>17</v>
      </c>
      <c r="D63" s="260"/>
      <c r="E63" s="260"/>
      <c r="F63" s="35">
        <f>SUM(F59:F62)</f>
        <v>41000</v>
      </c>
      <c r="G63" s="35"/>
      <c r="H63" s="35"/>
      <c r="I63" s="35">
        <f>SUM(I59:I62)</f>
        <v>38000</v>
      </c>
      <c r="J63" s="35"/>
      <c r="K63" s="35"/>
      <c r="L63" s="261"/>
      <c r="M63" s="35">
        <f t="shared" si="18"/>
        <v>79000</v>
      </c>
      <c r="N63" s="262">
        <f>+M63/$M$132</f>
        <v>1.1135229611253629E-2</v>
      </c>
      <c r="O63" s="263"/>
      <c r="P63" s="264"/>
      <c r="Q63" s="264"/>
      <c r="R63" s="264"/>
      <c r="S63" s="265"/>
      <c r="T63" s="103"/>
      <c r="U63" s="104"/>
      <c r="V63" s="104"/>
      <c r="W63" s="104"/>
      <c r="X63" s="104"/>
      <c r="Y63" s="162"/>
      <c r="Z63" s="103"/>
      <c r="AA63" s="104"/>
      <c r="AB63" s="105"/>
    </row>
    <row r="64" spans="1:28" ht="15.95" customHeight="1" x14ac:dyDescent="0.25">
      <c r="A64" s="54">
        <v>4</v>
      </c>
      <c r="B64" s="271"/>
      <c r="C64" s="254" t="s">
        <v>58</v>
      </c>
      <c r="D64" s="51"/>
      <c r="E64" s="7"/>
      <c r="F64" s="51"/>
      <c r="G64" s="9"/>
      <c r="H64" s="9"/>
      <c r="I64" s="9"/>
      <c r="J64" s="9"/>
      <c r="K64" s="9"/>
      <c r="L64" s="9"/>
      <c r="M64" s="8"/>
      <c r="N64" s="10"/>
      <c r="O64" s="49"/>
      <c r="P64" s="38"/>
      <c r="Q64" s="38"/>
      <c r="R64" s="38"/>
      <c r="S64" s="50"/>
      <c r="T64" s="96"/>
      <c r="U64" s="97"/>
      <c r="V64" s="97"/>
      <c r="W64" s="97"/>
      <c r="X64" s="97"/>
      <c r="Y64" s="161"/>
      <c r="Z64" s="96"/>
      <c r="AA64" s="97"/>
      <c r="AB64" s="98"/>
    </row>
    <row r="65" spans="1:28" ht="15.95" customHeight="1" x14ac:dyDescent="0.25">
      <c r="A65" s="55"/>
      <c r="B65" s="272">
        <v>4.0999999999999996</v>
      </c>
      <c r="C65" s="255" t="s">
        <v>134</v>
      </c>
      <c r="D65" s="8"/>
      <c r="E65" s="7"/>
      <c r="F65" s="8"/>
      <c r="G65" s="8"/>
      <c r="H65" s="8"/>
      <c r="I65" s="8"/>
      <c r="J65" s="8"/>
      <c r="K65" s="8"/>
      <c r="L65" s="8"/>
      <c r="M65" s="8"/>
      <c r="N65" s="11"/>
      <c r="O65" s="49"/>
      <c r="P65" s="38"/>
      <c r="Q65" s="38"/>
      <c r="R65" s="38"/>
      <c r="S65" s="50"/>
      <c r="T65" s="96"/>
      <c r="U65" s="97"/>
      <c r="V65" s="97"/>
      <c r="W65" s="97"/>
      <c r="X65" s="97"/>
      <c r="Y65" s="161"/>
      <c r="Z65" s="96"/>
      <c r="AA65" s="97"/>
      <c r="AB65" s="98"/>
    </row>
    <row r="66" spans="1:28" ht="15.95" customHeight="1" x14ac:dyDescent="0.25">
      <c r="A66" s="55"/>
      <c r="B66" s="273" t="s">
        <v>23</v>
      </c>
      <c r="C66" s="255" t="s">
        <v>24</v>
      </c>
      <c r="D66" s="8"/>
      <c r="E66" s="7"/>
      <c r="F66" s="8"/>
      <c r="G66" s="8"/>
      <c r="H66" s="8"/>
      <c r="I66" s="8"/>
      <c r="J66" s="8"/>
      <c r="K66" s="8"/>
      <c r="L66" s="8"/>
      <c r="M66" s="8"/>
      <c r="N66" s="10"/>
      <c r="O66" s="49"/>
      <c r="P66" s="38"/>
      <c r="Q66" s="38"/>
      <c r="R66" s="38"/>
      <c r="S66" s="50"/>
      <c r="T66" s="96"/>
      <c r="U66" s="97"/>
      <c r="V66" s="97"/>
      <c r="W66" s="97"/>
      <c r="X66" s="97"/>
      <c r="Y66" s="161"/>
      <c r="Z66" s="96"/>
      <c r="AA66" s="97"/>
      <c r="AB66" s="98"/>
    </row>
    <row r="67" spans="1:28" ht="15.95" customHeight="1" x14ac:dyDescent="0.2">
      <c r="A67" s="55"/>
      <c r="B67" s="273"/>
      <c r="C67" s="255" t="s">
        <v>25</v>
      </c>
      <c r="D67" s="7">
        <v>1000</v>
      </c>
      <c r="E67" s="7">
        <v>1</v>
      </c>
      <c r="F67" s="7">
        <f t="shared" ref="F67" si="19">+D67*E67</f>
        <v>1000</v>
      </c>
      <c r="G67" s="7"/>
      <c r="H67" s="7"/>
      <c r="I67" s="7"/>
      <c r="J67" s="7"/>
      <c r="K67" s="20"/>
      <c r="L67" s="20"/>
      <c r="M67" s="7">
        <f t="shared" ref="M67:M69" si="20">+F67+I67</f>
        <v>1000</v>
      </c>
      <c r="N67" s="10"/>
      <c r="O67" s="49"/>
      <c r="P67" s="38"/>
      <c r="Q67" s="38"/>
      <c r="R67" s="38"/>
      <c r="S67" s="50"/>
      <c r="T67" s="96"/>
      <c r="U67" s="97"/>
      <c r="V67" s="97"/>
      <c r="W67" s="97"/>
      <c r="X67" s="97"/>
      <c r="Y67" s="161"/>
      <c r="Z67" s="96"/>
      <c r="AA67" s="97"/>
      <c r="AB67" s="98"/>
    </row>
    <row r="68" spans="1:28" ht="15.95" customHeight="1" x14ac:dyDescent="0.2">
      <c r="A68" s="55"/>
      <c r="B68" s="273"/>
      <c r="C68" s="116" t="s">
        <v>136</v>
      </c>
      <c r="D68" s="7">
        <v>1000</v>
      </c>
      <c r="E68" s="7">
        <v>2</v>
      </c>
      <c r="F68" s="7">
        <f t="shared" ref="F68:F93" si="21">+D68*E68</f>
        <v>2000</v>
      </c>
      <c r="G68" s="7"/>
      <c r="H68" s="7"/>
      <c r="I68" s="7"/>
      <c r="J68" s="7"/>
      <c r="K68" s="20"/>
      <c r="L68" s="20"/>
      <c r="M68" s="7">
        <f t="shared" si="20"/>
        <v>2000</v>
      </c>
      <c r="N68" s="10"/>
      <c r="O68" s="49"/>
      <c r="P68" s="38"/>
      <c r="Q68" s="38"/>
      <c r="R68" s="38"/>
      <c r="S68" s="50"/>
      <c r="T68" s="96"/>
      <c r="U68" s="97"/>
      <c r="V68" s="97"/>
      <c r="W68" s="97"/>
      <c r="X68" s="97"/>
      <c r="Y68" s="161"/>
      <c r="Z68" s="96"/>
      <c r="AA68" s="97"/>
      <c r="AB68" s="98"/>
    </row>
    <row r="69" spans="1:28" ht="15.95" customHeight="1" x14ac:dyDescent="0.2">
      <c r="A69" s="55"/>
      <c r="B69" s="273"/>
      <c r="C69" s="266" t="s">
        <v>135</v>
      </c>
      <c r="D69" s="7">
        <v>2000</v>
      </c>
      <c r="E69" s="7">
        <v>1</v>
      </c>
      <c r="F69" s="7">
        <f t="shared" si="21"/>
        <v>2000</v>
      </c>
      <c r="G69" s="7"/>
      <c r="H69" s="7"/>
      <c r="I69" s="7"/>
      <c r="J69" s="7"/>
      <c r="K69" s="20"/>
      <c r="L69" s="20"/>
      <c r="M69" s="7">
        <f t="shared" si="20"/>
        <v>2000</v>
      </c>
      <c r="N69" s="13"/>
      <c r="O69" s="49"/>
      <c r="P69" s="38"/>
      <c r="Q69" s="38"/>
      <c r="R69" s="38"/>
      <c r="S69" s="50"/>
      <c r="T69" s="96"/>
      <c r="U69" s="97"/>
      <c r="V69" s="97"/>
      <c r="W69" s="97"/>
      <c r="X69" s="97"/>
      <c r="Y69" s="161"/>
      <c r="Z69" s="96"/>
      <c r="AA69" s="97"/>
      <c r="AB69" s="98"/>
    </row>
    <row r="70" spans="1:28" ht="15.95" customHeight="1" x14ac:dyDescent="0.25">
      <c r="A70" s="55"/>
      <c r="B70" s="273" t="s">
        <v>26</v>
      </c>
      <c r="C70" s="255" t="s">
        <v>27</v>
      </c>
      <c r="D70" s="53"/>
      <c r="E70" s="53"/>
      <c r="F70" s="53"/>
      <c r="G70" s="53"/>
      <c r="H70" s="20"/>
      <c r="I70" s="20"/>
      <c r="J70" s="53"/>
      <c r="K70" s="53"/>
      <c r="L70" s="53"/>
      <c r="M70" s="7"/>
      <c r="N70" s="11"/>
      <c r="O70" s="49"/>
      <c r="P70" s="38"/>
      <c r="Q70" s="38"/>
      <c r="R70" s="38"/>
      <c r="S70" s="50"/>
      <c r="T70" s="96"/>
      <c r="U70" s="97"/>
      <c r="V70" s="97"/>
      <c r="W70" s="97"/>
      <c r="X70" s="97"/>
      <c r="Y70" s="161"/>
      <c r="Z70" s="96"/>
      <c r="AA70" s="97"/>
      <c r="AB70" s="98"/>
    </row>
    <row r="71" spans="1:28" ht="15.95" customHeight="1" x14ac:dyDescent="0.2">
      <c r="A71" s="55"/>
      <c r="B71" s="273"/>
      <c r="C71" s="266" t="s">
        <v>123</v>
      </c>
      <c r="D71" s="7">
        <v>2000</v>
      </c>
      <c r="E71" s="7">
        <v>15</v>
      </c>
      <c r="F71" s="7">
        <f t="shared" si="21"/>
        <v>30000</v>
      </c>
      <c r="G71" s="7">
        <v>2000</v>
      </c>
      <c r="H71" s="7">
        <v>15</v>
      </c>
      <c r="I71" s="7">
        <f t="shared" ref="I71:I74" si="22">+G71*H71</f>
        <v>30000</v>
      </c>
      <c r="J71" s="7"/>
      <c r="K71" s="20"/>
      <c r="L71" s="20"/>
      <c r="M71" s="7">
        <f t="shared" ref="M71:M74" si="23">+F71+I71</f>
        <v>60000</v>
      </c>
      <c r="N71" s="10"/>
      <c r="O71" s="86" t="s">
        <v>137</v>
      </c>
      <c r="P71" s="87"/>
      <c r="Q71" s="87"/>
      <c r="R71" s="87"/>
      <c r="S71" s="88"/>
      <c r="T71" s="96"/>
      <c r="U71" s="97"/>
      <c r="V71" s="97"/>
      <c r="W71" s="97"/>
      <c r="X71" s="97"/>
      <c r="Y71" s="161"/>
      <c r="Z71" s="96"/>
      <c r="AA71" s="97"/>
      <c r="AB71" s="98"/>
    </row>
    <row r="72" spans="1:28" ht="15.95" customHeight="1" x14ac:dyDescent="0.2">
      <c r="A72" s="55"/>
      <c r="B72" s="273"/>
      <c r="C72" s="255" t="s">
        <v>28</v>
      </c>
      <c r="D72" s="7">
        <v>500</v>
      </c>
      <c r="E72" s="7">
        <v>30</v>
      </c>
      <c r="F72" s="7">
        <f t="shared" si="21"/>
        <v>15000</v>
      </c>
      <c r="G72" s="7">
        <v>500</v>
      </c>
      <c r="H72" s="7">
        <v>30</v>
      </c>
      <c r="I72" s="7">
        <f t="shared" si="22"/>
        <v>15000</v>
      </c>
      <c r="J72" s="7"/>
      <c r="K72" s="20"/>
      <c r="L72" s="20"/>
      <c r="M72" s="7">
        <f t="shared" si="23"/>
        <v>30000</v>
      </c>
      <c r="N72" s="10"/>
      <c r="O72" s="49"/>
      <c r="P72" s="38"/>
      <c r="Q72" s="38"/>
      <c r="R72" s="38"/>
      <c r="S72" s="50"/>
      <c r="T72" s="96"/>
      <c r="U72" s="97"/>
      <c r="V72" s="97"/>
      <c r="W72" s="97"/>
      <c r="X72" s="97"/>
      <c r="Y72" s="161"/>
      <c r="Z72" s="96"/>
      <c r="AA72" s="97"/>
      <c r="AB72" s="98"/>
    </row>
    <row r="73" spans="1:28" ht="15.95" customHeight="1" x14ac:dyDescent="0.2">
      <c r="A73" s="55"/>
      <c r="B73" s="273"/>
      <c r="C73" s="255" t="s">
        <v>29</v>
      </c>
      <c r="D73" s="7">
        <v>5000</v>
      </c>
      <c r="E73" s="7">
        <v>1</v>
      </c>
      <c r="F73" s="7">
        <f t="shared" si="21"/>
        <v>5000</v>
      </c>
      <c r="G73" s="7"/>
      <c r="H73" s="7"/>
      <c r="I73" s="7"/>
      <c r="J73" s="7"/>
      <c r="K73" s="20"/>
      <c r="L73" s="20"/>
      <c r="M73" s="7">
        <f t="shared" si="23"/>
        <v>5000</v>
      </c>
      <c r="N73" s="10"/>
      <c r="O73" s="49"/>
      <c r="P73" s="38"/>
      <c r="Q73" s="38"/>
      <c r="R73" s="38"/>
      <c r="S73" s="50"/>
      <c r="T73" s="96"/>
      <c r="U73" s="97"/>
      <c r="V73" s="97"/>
      <c r="W73" s="97"/>
      <c r="X73" s="97"/>
      <c r="Y73" s="161"/>
      <c r="Z73" s="96"/>
      <c r="AA73" s="97"/>
      <c r="AB73" s="98"/>
    </row>
    <row r="74" spans="1:28" ht="15.95" customHeight="1" x14ac:dyDescent="0.2">
      <c r="A74" s="55"/>
      <c r="B74" s="273" t="s">
        <v>30</v>
      </c>
      <c r="C74" s="117" t="s">
        <v>31</v>
      </c>
      <c r="D74" s="7">
        <v>5000</v>
      </c>
      <c r="E74" s="7">
        <v>1</v>
      </c>
      <c r="F74" s="7">
        <f t="shared" si="21"/>
        <v>5000</v>
      </c>
      <c r="G74" s="7">
        <v>5000</v>
      </c>
      <c r="H74" s="7">
        <v>1</v>
      </c>
      <c r="I74" s="7">
        <f t="shared" si="22"/>
        <v>5000</v>
      </c>
      <c r="J74" s="7"/>
      <c r="K74" s="20"/>
      <c r="L74" s="20"/>
      <c r="M74" s="7">
        <f t="shared" si="23"/>
        <v>10000</v>
      </c>
      <c r="N74" s="10"/>
      <c r="O74" s="49"/>
      <c r="P74" s="38"/>
      <c r="Q74" s="38"/>
      <c r="R74" s="38"/>
      <c r="S74" s="50"/>
      <c r="T74" s="96"/>
      <c r="U74" s="97"/>
      <c r="V74" s="97"/>
      <c r="W74" s="97"/>
      <c r="X74" s="97"/>
      <c r="Y74" s="161"/>
      <c r="Z74" s="96"/>
      <c r="AA74" s="97"/>
      <c r="AB74" s="98"/>
    </row>
    <row r="75" spans="1:28" ht="15.95" customHeight="1" x14ac:dyDescent="0.25">
      <c r="A75" s="55"/>
      <c r="B75" s="272">
        <v>4.2</v>
      </c>
      <c r="C75" s="255" t="s">
        <v>32</v>
      </c>
      <c r="D75" s="53"/>
      <c r="E75" s="53"/>
      <c r="F75" s="53"/>
      <c r="G75" s="53"/>
      <c r="H75" s="20"/>
      <c r="I75" s="20"/>
      <c r="J75" s="53"/>
      <c r="K75" s="53"/>
      <c r="L75" s="53"/>
      <c r="M75" s="7"/>
      <c r="N75" s="11"/>
      <c r="O75" s="86" t="s">
        <v>133</v>
      </c>
      <c r="P75" s="87"/>
      <c r="Q75" s="87"/>
      <c r="R75" s="87"/>
      <c r="S75" s="88"/>
      <c r="T75" s="96"/>
      <c r="U75" s="97"/>
      <c r="V75" s="97"/>
      <c r="W75" s="97"/>
      <c r="X75" s="97"/>
      <c r="Y75" s="161"/>
      <c r="Z75" s="96"/>
      <c r="AA75" s="97"/>
      <c r="AB75" s="98"/>
    </row>
    <row r="76" spans="1:28" ht="15.95" customHeight="1" x14ac:dyDescent="0.2">
      <c r="A76" s="55"/>
      <c r="B76" s="273"/>
      <c r="C76" s="116" t="s">
        <v>123</v>
      </c>
      <c r="D76" s="7">
        <v>2000</v>
      </c>
      <c r="E76" s="7">
        <v>5</v>
      </c>
      <c r="F76" s="7">
        <f t="shared" si="21"/>
        <v>10000</v>
      </c>
      <c r="G76" s="7">
        <v>2000</v>
      </c>
      <c r="H76" s="7">
        <v>5</v>
      </c>
      <c r="I76" s="7">
        <f t="shared" ref="I76:I78" si="24">+G76*H76</f>
        <v>10000</v>
      </c>
      <c r="J76" s="7"/>
      <c r="K76" s="20"/>
      <c r="L76" s="20"/>
      <c r="M76" s="7">
        <f t="shared" ref="M76:M78" si="25">+F76+I76</f>
        <v>20000</v>
      </c>
      <c r="N76" s="10"/>
      <c r="O76" s="49"/>
      <c r="P76" s="38"/>
      <c r="Q76" s="38"/>
      <c r="R76" s="38"/>
      <c r="S76" s="50"/>
      <c r="T76" s="96"/>
      <c r="U76" s="97"/>
      <c r="V76" s="97"/>
      <c r="W76" s="97"/>
      <c r="X76" s="97"/>
      <c r="Y76" s="161"/>
      <c r="Z76" s="96"/>
      <c r="AA76" s="97"/>
      <c r="AB76" s="98"/>
    </row>
    <row r="77" spans="1:28" ht="15.95" customHeight="1" x14ac:dyDescent="0.2">
      <c r="A77" s="55"/>
      <c r="B77" s="273"/>
      <c r="C77" s="255" t="s">
        <v>33</v>
      </c>
      <c r="D77" s="7">
        <v>15000</v>
      </c>
      <c r="E77" s="7">
        <v>1</v>
      </c>
      <c r="F77" s="7">
        <f t="shared" si="21"/>
        <v>15000</v>
      </c>
      <c r="G77" s="7"/>
      <c r="H77" s="7"/>
      <c r="I77" s="7"/>
      <c r="J77" s="7"/>
      <c r="K77" s="20"/>
      <c r="L77" s="20"/>
      <c r="M77" s="7">
        <f t="shared" si="25"/>
        <v>15000</v>
      </c>
      <c r="N77" s="10"/>
      <c r="O77" s="49"/>
      <c r="P77" s="38"/>
      <c r="Q77" s="38"/>
      <c r="R77" s="38"/>
      <c r="S77" s="50"/>
      <c r="T77" s="96"/>
      <c r="U77" s="97"/>
      <c r="V77" s="97"/>
      <c r="W77" s="97"/>
      <c r="X77" s="97"/>
      <c r="Y77" s="161"/>
      <c r="Z77" s="96"/>
      <c r="AA77" s="97"/>
      <c r="AB77" s="98"/>
    </row>
    <row r="78" spans="1:28" ht="15.95" customHeight="1" x14ac:dyDescent="0.2">
      <c r="A78" s="55"/>
      <c r="B78" s="273"/>
      <c r="C78" s="266" t="s">
        <v>59</v>
      </c>
      <c r="D78" s="7">
        <v>500</v>
      </c>
      <c r="E78" s="7">
        <v>5</v>
      </c>
      <c r="F78" s="7">
        <f t="shared" si="21"/>
        <v>2500</v>
      </c>
      <c r="G78" s="7">
        <v>500</v>
      </c>
      <c r="H78" s="7">
        <v>5</v>
      </c>
      <c r="I78" s="7">
        <f t="shared" si="24"/>
        <v>2500</v>
      </c>
      <c r="J78" s="7"/>
      <c r="K78" s="20"/>
      <c r="L78" s="20"/>
      <c r="M78" s="7">
        <f t="shared" si="25"/>
        <v>5000</v>
      </c>
      <c r="N78" s="10"/>
      <c r="O78" s="49"/>
      <c r="P78" s="38"/>
      <c r="Q78" s="38"/>
      <c r="R78" s="38"/>
      <c r="S78" s="50"/>
      <c r="T78" s="96"/>
      <c r="U78" s="97"/>
      <c r="V78" s="97"/>
      <c r="W78" s="97"/>
      <c r="X78" s="97"/>
      <c r="Y78" s="161"/>
      <c r="Z78" s="96"/>
      <c r="AA78" s="97"/>
      <c r="AB78" s="98"/>
    </row>
    <row r="79" spans="1:28" ht="15.95" customHeight="1" x14ac:dyDescent="0.2">
      <c r="A79" s="55"/>
      <c r="B79" s="272">
        <v>4.3</v>
      </c>
      <c r="C79" s="255" t="s">
        <v>113</v>
      </c>
      <c r="D79" s="7"/>
      <c r="E79" s="7"/>
      <c r="F79" s="7"/>
      <c r="G79" s="7"/>
      <c r="H79" s="7"/>
      <c r="I79" s="7"/>
      <c r="J79" s="7"/>
      <c r="K79" s="20"/>
      <c r="L79" s="20"/>
      <c r="M79" s="7"/>
      <c r="N79" s="10"/>
      <c r="O79" s="49"/>
      <c r="P79" s="38"/>
      <c r="Q79" s="38"/>
      <c r="R79" s="38"/>
      <c r="S79" s="50"/>
      <c r="T79" s="96"/>
      <c r="U79" s="97"/>
      <c r="V79" s="97"/>
      <c r="W79" s="97"/>
      <c r="X79" s="97"/>
      <c r="Y79" s="161"/>
      <c r="Z79" s="96"/>
      <c r="AA79" s="97"/>
      <c r="AB79" s="98"/>
    </row>
    <row r="80" spans="1:28" ht="15.95" customHeight="1" x14ac:dyDescent="0.25">
      <c r="A80" s="55"/>
      <c r="B80" s="273" t="s">
        <v>114</v>
      </c>
      <c r="C80" s="255" t="s">
        <v>121</v>
      </c>
      <c r="D80" s="53"/>
      <c r="E80" s="53"/>
      <c r="F80" s="53"/>
      <c r="G80" s="53"/>
      <c r="H80" s="20"/>
      <c r="I80" s="20"/>
      <c r="J80" s="53"/>
      <c r="K80" s="53"/>
      <c r="L80" s="53"/>
      <c r="M80" s="7"/>
      <c r="N80" s="11"/>
      <c r="O80" s="49"/>
      <c r="P80" s="38"/>
      <c r="Q80" s="38"/>
      <c r="R80" s="38"/>
      <c r="S80" s="50"/>
      <c r="T80" s="96"/>
      <c r="U80" s="97"/>
      <c r="V80" s="97"/>
      <c r="W80" s="97"/>
      <c r="X80" s="97"/>
      <c r="Y80" s="161"/>
      <c r="Z80" s="96"/>
      <c r="AA80" s="97"/>
      <c r="AB80" s="98"/>
    </row>
    <row r="81" spans="1:28" ht="15.95" customHeight="1" x14ac:dyDescent="0.2">
      <c r="A81" s="55"/>
      <c r="B81" s="272"/>
      <c r="C81" s="266" t="s">
        <v>123</v>
      </c>
      <c r="D81" s="7">
        <v>6000</v>
      </c>
      <c r="E81" s="7">
        <v>8</v>
      </c>
      <c r="F81" s="7">
        <f t="shared" si="21"/>
        <v>48000</v>
      </c>
      <c r="G81" s="7">
        <v>6000</v>
      </c>
      <c r="H81" s="7">
        <v>8</v>
      </c>
      <c r="I81" s="7">
        <f t="shared" ref="I81:I82" si="26">+G81*H81</f>
        <v>48000</v>
      </c>
      <c r="J81" s="7"/>
      <c r="K81" s="20"/>
      <c r="L81" s="20"/>
      <c r="M81" s="7">
        <f t="shared" ref="M81:M82" si="27">+F81+I81</f>
        <v>96000</v>
      </c>
      <c r="N81" s="10"/>
      <c r="O81" s="86" t="s">
        <v>126</v>
      </c>
      <c r="P81" s="87"/>
      <c r="Q81" s="87"/>
      <c r="R81" s="87"/>
      <c r="S81" s="88"/>
      <c r="T81" s="96"/>
      <c r="U81" s="97"/>
      <c r="V81" s="97"/>
      <c r="W81" s="97"/>
      <c r="X81" s="97"/>
      <c r="Y81" s="161"/>
      <c r="Z81" s="96"/>
      <c r="AA81" s="97"/>
      <c r="AB81" s="98"/>
    </row>
    <row r="82" spans="1:28" ht="15.95" customHeight="1" x14ac:dyDescent="0.2">
      <c r="A82" s="55"/>
      <c r="B82" s="272"/>
      <c r="C82" s="116" t="s">
        <v>125</v>
      </c>
      <c r="D82" s="7">
        <v>7500</v>
      </c>
      <c r="E82" s="7">
        <v>1</v>
      </c>
      <c r="F82" s="7">
        <f t="shared" si="21"/>
        <v>7500</v>
      </c>
      <c r="G82" s="7">
        <v>7500</v>
      </c>
      <c r="H82" s="7">
        <v>1</v>
      </c>
      <c r="I82" s="7">
        <f t="shared" si="26"/>
        <v>7500</v>
      </c>
      <c r="J82" s="7"/>
      <c r="K82" s="20"/>
      <c r="L82" s="20"/>
      <c r="M82" s="7">
        <f t="shared" si="27"/>
        <v>15000</v>
      </c>
      <c r="N82" s="10"/>
      <c r="O82" s="49"/>
      <c r="P82" s="38"/>
      <c r="Q82" s="38"/>
      <c r="R82" s="38"/>
      <c r="S82" s="50"/>
      <c r="T82" s="96"/>
      <c r="U82" s="97"/>
      <c r="V82" s="97"/>
      <c r="W82" s="97"/>
      <c r="X82" s="97"/>
      <c r="Y82" s="161"/>
      <c r="Z82" s="96"/>
      <c r="AA82" s="97"/>
      <c r="AB82" s="98"/>
    </row>
    <row r="83" spans="1:28" ht="15.95" customHeight="1" x14ac:dyDescent="0.2">
      <c r="A83" s="55"/>
      <c r="B83" s="272"/>
      <c r="C83" s="266" t="s">
        <v>124</v>
      </c>
      <c r="D83" s="7">
        <v>200</v>
      </c>
      <c r="E83" s="7">
        <v>24</v>
      </c>
      <c r="F83" s="7">
        <f>+D83*E83</f>
        <v>4800</v>
      </c>
      <c r="G83" s="7">
        <v>200</v>
      </c>
      <c r="H83" s="7">
        <v>24</v>
      </c>
      <c r="I83" s="7">
        <f>+G83*H83</f>
        <v>4800</v>
      </c>
      <c r="J83" s="7"/>
      <c r="K83" s="20"/>
      <c r="L83" s="20"/>
      <c r="M83" s="7">
        <f>+F83+I83</f>
        <v>9600</v>
      </c>
      <c r="N83" s="10"/>
      <c r="O83" s="86" t="s">
        <v>130</v>
      </c>
      <c r="P83" s="87"/>
      <c r="Q83" s="87"/>
      <c r="R83" s="87"/>
      <c r="S83" s="88"/>
      <c r="T83" s="96"/>
      <c r="U83" s="97"/>
      <c r="V83" s="97"/>
      <c r="W83" s="97"/>
      <c r="X83" s="97"/>
      <c r="Y83" s="161"/>
      <c r="Z83" s="96"/>
      <c r="AA83" s="97"/>
      <c r="AB83" s="98"/>
    </row>
    <row r="84" spans="1:28" ht="15.95" customHeight="1" x14ac:dyDescent="0.25">
      <c r="A84" s="55"/>
      <c r="B84" s="273" t="s">
        <v>115</v>
      </c>
      <c r="C84" s="255" t="s">
        <v>129</v>
      </c>
      <c r="D84" s="53"/>
      <c r="E84" s="53"/>
      <c r="F84" s="53"/>
      <c r="G84" s="53"/>
      <c r="H84" s="53"/>
      <c r="I84" s="53"/>
      <c r="J84" s="53"/>
      <c r="K84" s="53"/>
      <c r="L84" s="53"/>
      <c r="M84" s="7"/>
      <c r="N84" s="11"/>
      <c r="O84" s="49"/>
      <c r="P84" s="38"/>
      <c r="Q84" s="38"/>
      <c r="R84" s="38"/>
      <c r="S84" s="50"/>
      <c r="T84" s="96"/>
      <c r="U84" s="97"/>
      <c r="V84" s="97"/>
      <c r="W84" s="97"/>
      <c r="X84" s="97"/>
      <c r="Y84" s="161"/>
      <c r="Z84" s="96"/>
      <c r="AA84" s="97"/>
      <c r="AB84" s="98"/>
    </row>
    <row r="85" spans="1:28" ht="15.95" customHeight="1" x14ac:dyDescent="0.2">
      <c r="A85" s="55"/>
      <c r="B85" s="272"/>
      <c r="C85" s="255" t="s">
        <v>34</v>
      </c>
      <c r="D85" s="7">
        <v>2500</v>
      </c>
      <c r="E85" s="7">
        <v>1</v>
      </c>
      <c r="F85" s="7">
        <f t="shared" si="21"/>
        <v>2500</v>
      </c>
      <c r="G85" s="7">
        <v>2500</v>
      </c>
      <c r="H85" s="7">
        <v>1</v>
      </c>
      <c r="I85" s="7">
        <f t="shared" ref="I85:I87" si="28">+G85*H85</f>
        <v>2500</v>
      </c>
      <c r="J85" s="7"/>
      <c r="K85" s="20"/>
      <c r="L85" s="20"/>
      <c r="M85" s="7">
        <f t="shared" ref="M85:M87" si="29">+F85+I85</f>
        <v>5000</v>
      </c>
      <c r="N85" s="10"/>
      <c r="O85" s="49"/>
      <c r="P85" s="38"/>
      <c r="Q85" s="38"/>
      <c r="R85" s="38"/>
      <c r="S85" s="50"/>
      <c r="T85" s="96"/>
      <c r="U85" s="97"/>
      <c r="V85" s="97"/>
      <c r="W85" s="97"/>
      <c r="X85" s="97"/>
      <c r="Y85" s="161"/>
      <c r="Z85" s="96"/>
      <c r="AA85" s="97"/>
      <c r="AB85" s="98"/>
    </row>
    <row r="86" spans="1:28" ht="15.95" customHeight="1" x14ac:dyDescent="0.2">
      <c r="A86" s="55"/>
      <c r="B86" s="272"/>
      <c r="C86" s="255" t="s">
        <v>35</v>
      </c>
      <c r="D86" s="7">
        <v>4800</v>
      </c>
      <c r="E86" s="7">
        <v>1</v>
      </c>
      <c r="F86" s="7">
        <f t="shared" si="21"/>
        <v>4800</v>
      </c>
      <c r="G86" s="7">
        <v>4800</v>
      </c>
      <c r="H86" s="7">
        <v>1</v>
      </c>
      <c r="I86" s="7">
        <f t="shared" si="28"/>
        <v>4800</v>
      </c>
      <c r="J86" s="7"/>
      <c r="K86" s="20"/>
      <c r="L86" s="20"/>
      <c r="M86" s="7">
        <f t="shared" si="29"/>
        <v>9600</v>
      </c>
      <c r="N86" s="10"/>
      <c r="O86" s="49"/>
      <c r="P86" s="38"/>
      <c r="Q86" s="38"/>
      <c r="R86" s="38"/>
      <c r="S86" s="50"/>
      <c r="T86" s="96"/>
      <c r="U86" s="97"/>
      <c r="V86" s="97"/>
      <c r="W86" s="97"/>
      <c r="X86" s="97"/>
      <c r="Y86" s="161"/>
      <c r="Z86" s="96"/>
      <c r="AA86" s="97"/>
      <c r="AB86" s="98"/>
    </row>
    <row r="87" spans="1:28" ht="15.95" customHeight="1" x14ac:dyDescent="0.2">
      <c r="A87" s="55"/>
      <c r="B87" s="272"/>
      <c r="C87" s="266" t="s">
        <v>127</v>
      </c>
      <c r="D87" s="7">
        <v>1000</v>
      </c>
      <c r="E87" s="7">
        <v>1</v>
      </c>
      <c r="F87" s="7">
        <f t="shared" si="21"/>
        <v>1000</v>
      </c>
      <c r="G87" s="7">
        <v>1000</v>
      </c>
      <c r="H87" s="7">
        <v>1</v>
      </c>
      <c r="I87" s="7">
        <f t="shared" si="28"/>
        <v>1000</v>
      </c>
      <c r="J87" s="7"/>
      <c r="K87" s="20"/>
      <c r="L87" s="20"/>
      <c r="M87" s="7">
        <f t="shared" si="29"/>
        <v>2000</v>
      </c>
      <c r="N87" s="10"/>
      <c r="O87" s="49"/>
      <c r="P87" s="38"/>
      <c r="Q87" s="38"/>
      <c r="R87" s="38"/>
      <c r="S87" s="50"/>
      <c r="T87" s="96"/>
      <c r="U87" s="97"/>
      <c r="V87" s="97"/>
      <c r="W87" s="97"/>
      <c r="X87" s="97"/>
      <c r="Y87" s="161"/>
      <c r="Z87" s="96"/>
      <c r="AA87" s="97"/>
      <c r="AB87" s="98"/>
    </row>
    <row r="88" spans="1:28" ht="15.95" customHeight="1" x14ac:dyDescent="0.25">
      <c r="A88" s="55"/>
      <c r="B88" s="273" t="s">
        <v>116</v>
      </c>
      <c r="C88" s="255" t="s">
        <v>36</v>
      </c>
      <c r="D88" s="53"/>
      <c r="E88" s="53"/>
      <c r="F88" s="53"/>
      <c r="G88" s="53"/>
      <c r="H88" s="53"/>
      <c r="I88" s="53"/>
      <c r="J88" s="53"/>
      <c r="K88" s="53"/>
      <c r="L88" s="53"/>
      <c r="M88" s="7"/>
      <c r="N88" s="11"/>
      <c r="O88" s="49"/>
      <c r="P88" s="38"/>
      <c r="Q88" s="38"/>
      <c r="R88" s="38"/>
      <c r="S88" s="50"/>
      <c r="T88" s="96"/>
      <c r="U88" s="97"/>
      <c r="V88" s="97"/>
      <c r="W88" s="97"/>
      <c r="X88" s="97"/>
      <c r="Y88" s="161"/>
      <c r="Z88" s="96"/>
      <c r="AA88" s="97"/>
      <c r="AB88" s="98"/>
    </row>
    <row r="89" spans="1:28" ht="15.95" customHeight="1" x14ac:dyDescent="0.2">
      <c r="A89" s="55"/>
      <c r="B89" s="272"/>
      <c r="C89" s="266" t="s">
        <v>131</v>
      </c>
      <c r="D89" s="7">
        <v>2000</v>
      </c>
      <c r="E89" s="7">
        <v>1</v>
      </c>
      <c r="F89" s="7">
        <f t="shared" si="21"/>
        <v>2000</v>
      </c>
      <c r="G89" s="7">
        <v>2000</v>
      </c>
      <c r="H89" s="7">
        <v>1</v>
      </c>
      <c r="I89" s="7">
        <f t="shared" ref="I89:I90" si="30">+G89*H89</f>
        <v>2000</v>
      </c>
      <c r="J89" s="7"/>
      <c r="K89" s="20"/>
      <c r="L89" s="20"/>
      <c r="M89" s="7">
        <f t="shared" ref="M89:M90" si="31">+F89+I89</f>
        <v>4000</v>
      </c>
      <c r="N89" s="10"/>
      <c r="O89" s="49"/>
      <c r="P89" s="38"/>
      <c r="Q89" s="38"/>
      <c r="R89" s="38"/>
      <c r="S89" s="50"/>
      <c r="T89" s="96"/>
      <c r="U89" s="97"/>
      <c r="V89" s="97"/>
      <c r="W89" s="97"/>
      <c r="X89" s="97"/>
      <c r="Y89" s="161"/>
      <c r="Z89" s="96"/>
      <c r="AA89" s="97"/>
      <c r="AB89" s="98"/>
    </row>
    <row r="90" spans="1:28" ht="15.95" customHeight="1" x14ac:dyDescent="0.2">
      <c r="A90" s="55"/>
      <c r="B90" s="272"/>
      <c r="C90" s="266" t="s">
        <v>132</v>
      </c>
      <c r="D90" s="7">
        <v>5500</v>
      </c>
      <c r="E90" s="7">
        <v>1</v>
      </c>
      <c r="F90" s="7">
        <f t="shared" si="21"/>
        <v>5500</v>
      </c>
      <c r="G90" s="7">
        <v>5500</v>
      </c>
      <c r="H90" s="7">
        <v>1</v>
      </c>
      <c r="I90" s="7">
        <f t="shared" si="30"/>
        <v>5500</v>
      </c>
      <c r="J90" s="7"/>
      <c r="K90" s="20"/>
      <c r="L90" s="20"/>
      <c r="M90" s="7">
        <f t="shared" si="31"/>
        <v>11000</v>
      </c>
      <c r="N90" s="10"/>
      <c r="O90" s="49"/>
      <c r="P90" s="38"/>
      <c r="Q90" s="38"/>
      <c r="R90" s="38"/>
      <c r="S90" s="50"/>
      <c r="T90" s="96"/>
      <c r="U90" s="97"/>
      <c r="V90" s="97"/>
      <c r="W90" s="97"/>
      <c r="X90" s="97"/>
      <c r="Y90" s="161"/>
      <c r="Z90" s="96"/>
      <c r="AA90" s="97"/>
      <c r="AB90" s="98"/>
    </row>
    <row r="91" spans="1:28" ht="15.95" customHeight="1" x14ac:dyDescent="0.25">
      <c r="A91" s="55"/>
      <c r="B91" s="272">
        <v>4.4000000000000004</v>
      </c>
      <c r="C91" s="255" t="s">
        <v>37</v>
      </c>
      <c r="D91" s="8"/>
      <c r="E91" s="7"/>
      <c r="F91" s="8"/>
      <c r="G91" s="53"/>
      <c r="H91" s="20"/>
      <c r="I91" s="20"/>
      <c r="J91" s="53"/>
      <c r="K91" s="53"/>
      <c r="L91" s="20"/>
      <c r="M91" s="7"/>
      <c r="N91" s="11"/>
      <c r="O91" s="49"/>
      <c r="P91" s="38"/>
      <c r="Q91" s="38"/>
      <c r="R91" s="38"/>
      <c r="S91" s="50"/>
      <c r="T91" s="96"/>
      <c r="U91" s="97"/>
      <c r="V91" s="97"/>
      <c r="W91" s="97"/>
      <c r="X91" s="97"/>
      <c r="Y91" s="161"/>
      <c r="Z91" s="96"/>
      <c r="AA91" s="97"/>
      <c r="AB91" s="98"/>
    </row>
    <row r="92" spans="1:28" ht="15.95" customHeight="1" x14ac:dyDescent="0.2">
      <c r="A92" s="55"/>
      <c r="B92" s="273" t="s">
        <v>117</v>
      </c>
      <c r="C92" s="266" t="s">
        <v>119</v>
      </c>
      <c r="D92" s="7">
        <v>3</v>
      </c>
      <c r="E92" s="7">
        <v>1000</v>
      </c>
      <c r="F92" s="7">
        <f t="shared" si="21"/>
        <v>3000</v>
      </c>
      <c r="G92" s="7">
        <v>0</v>
      </c>
      <c r="H92" s="7">
        <v>0</v>
      </c>
      <c r="I92" s="7">
        <f t="shared" ref="I92:I93" si="32">+G92*H92</f>
        <v>0</v>
      </c>
      <c r="J92" s="7"/>
      <c r="K92" s="20"/>
      <c r="L92" s="20"/>
      <c r="M92" s="7">
        <f t="shared" ref="M92:M94" si="33">+F92+I92</f>
        <v>3000</v>
      </c>
      <c r="N92" s="10"/>
      <c r="O92" s="49"/>
      <c r="P92" s="38"/>
      <c r="Q92" s="38"/>
      <c r="R92" s="38"/>
      <c r="S92" s="50"/>
      <c r="T92" s="96"/>
      <c r="U92" s="97"/>
      <c r="V92" s="97"/>
      <c r="W92" s="97"/>
      <c r="X92" s="97"/>
      <c r="Y92" s="161"/>
      <c r="Z92" s="96"/>
      <c r="AA92" s="97"/>
      <c r="AB92" s="98"/>
    </row>
    <row r="93" spans="1:28" ht="15.95" customHeight="1" x14ac:dyDescent="0.2">
      <c r="A93" s="55"/>
      <c r="B93" s="273" t="s">
        <v>118</v>
      </c>
      <c r="C93" s="266" t="s">
        <v>120</v>
      </c>
      <c r="D93" s="7">
        <v>5000</v>
      </c>
      <c r="E93" s="7">
        <v>1</v>
      </c>
      <c r="F93" s="7">
        <f t="shared" si="21"/>
        <v>5000</v>
      </c>
      <c r="G93" s="7">
        <v>5000</v>
      </c>
      <c r="H93" s="7">
        <v>1</v>
      </c>
      <c r="I93" s="7">
        <f t="shared" si="32"/>
        <v>5000</v>
      </c>
      <c r="J93" s="7"/>
      <c r="K93" s="20"/>
      <c r="L93" s="20"/>
      <c r="M93" s="7">
        <f t="shared" si="33"/>
        <v>10000</v>
      </c>
      <c r="N93" s="10"/>
      <c r="O93" s="49"/>
      <c r="P93" s="38"/>
      <c r="Q93" s="38"/>
      <c r="R93" s="38"/>
      <c r="S93" s="50"/>
      <c r="T93" s="96"/>
      <c r="U93" s="97"/>
      <c r="V93" s="97"/>
      <c r="W93" s="97"/>
      <c r="X93" s="97"/>
      <c r="Y93" s="161"/>
      <c r="Z93" s="96"/>
      <c r="AA93" s="97"/>
      <c r="AB93" s="98"/>
    </row>
    <row r="94" spans="1:28" ht="15.95" customHeight="1" x14ac:dyDescent="0.25">
      <c r="A94" s="259"/>
      <c r="B94" s="130"/>
      <c r="C94" s="269" t="s">
        <v>17</v>
      </c>
      <c r="D94" s="260"/>
      <c r="E94" s="260"/>
      <c r="F94" s="35">
        <f>SUM(F67:F93)</f>
        <v>171600</v>
      </c>
      <c r="G94" s="35"/>
      <c r="H94" s="35">
        <v>0</v>
      </c>
      <c r="I94" s="35">
        <f>SUM(I67:I93)</f>
        <v>143600</v>
      </c>
      <c r="J94" s="35"/>
      <c r="K94" s="35"/>
      <c r="L94" s="261"/>
      <c r="M94" s="35">
        <f t="shared" si="33"/>
        <v>315200</v>
      </c>
      <c r="N94" s="262">
        <f>+M94/M$132</f>
        <v>4.4428156626166379E-2</v>
      </c>
      <c r="O94" s="263"/>
      <c r="P94" s="264"/>
      <c r="Q94" s="264"/>
      <c r="R94" s="264"/>
      <c r="S94" s="265"/>
      <c r="T94" s="103"/>
      <c r="U94" s="104"/>
      <c r="V94" s="104"/>
      <c r="W94" s="104"/>
      <c r="X94" s="104"/>
      <c r="Y94" s="162"/>
      <c r="Z94" s="103"/>
      <c r="AA94" s="104"/>
      <c r="AB94" s="105"/>
    </row>
    <row r="95" spans="1:28" ht="15.95" customHeight="1" x14ac:dyDescent="0.2">
      <c r="A95" s="54">
        <v>5</v>
      </c>
      <c r="B95" s="277"/>
      <c r="C95" s="254" t="s">
        <v>38</v>
      </c>
      <c r="D95" s="51"/>
      <c r="E95" s="7"/>
      <c r="F95" s="51"/>
      <c r="G95" s="9"/>
      <c r="H95" s="9"/>
      <c r="I95" s="9"/>
      <c r="J95" s="9"/>
      <c r="K95" s="9"/>
      <c r="L95" s="9"/>
      <c r="M95" s="9"/>
      <c r="N95" s="52"/>
      <c r="O95" s="49"/>
      <c r="P95" s="38"/>
      <c r="Q95" s="38"/>
      <c r="R95" s="38"/>
      <c r="S95" s="50"/>
      <c r="T95" s="96"/>
      <c r="U95" s="97"/>
      <c r="V95" s="97"/>
      <c r="W95" s="97"/>
      <c r="X95" s="97"/>
      <c r="Y95" s="161"/>
      <c r="Z95" s="96"/>
      <c r="AA95" s="97"/>
      <c r="AB95" s="98"/>
    </row>
    <row r="96" spans="1:28" ht="15.95" customHeight="1" x14ac:dyDescent="0.2">
      <c r="A96" s="55"/>
      <c r="B96" s="272">
        <v>5.0999999999999996</v>
      </c>
      <c r="C96" s="255" t="s">
        <v>106</v>
      </c>
      <c r="D96" s="7"/>
      <c r="E96" s="7"/>
      <c r="F96" s="7"/>
      <c r="G96" s="7"/>
      <c r="H96" s="7"/>
      <c r="I96" s="7"/>
      <c r="J96" s="7"/>
      <c r="K96" s="20"/>
      <c r="L96" s="20"/>
      <c r="M96" s="7"/>
      <c r="N96" s="10"/>
      <c r="O96" s="49"/>
      <c r="P96" s="38"/>
      <c r="Q96" s="38"/>
      <c r="R96" s="38"/>
      <c r="S96" s="50"/>
      <c r="T96" s="96"/>
      <c r="U96" s="97"/>
      <c r="V96" s="97"/>
      <c r="W96" s="97"/>
      <c r="X96" s="97"/>
      <c r="Y96" s="161"/>
      <c r="Z96" s="96"/>
      <c r="AA96" s="97"/>
      <c r="AB96" s="98"/>
    </row>
    <row r="97" spans="1:28" ht="15.95" customHeight="1" x14ac:dyDescent="0.2">
      <c r="A97" s="55"/>
      <c r="B97" s="272"/>
      <c r="C97" s="266" t="s">
        <v>107</v>
      </c>
      <c r="D97" s="7">
        <v>20000</v>
      </c>
      <c r="E97" s="7">
        <v>1</v>
      </c>
      <c r="F97" s="7">
        <f t="shared" ref="F97:F104" si="34">+D97*E97</f>
        <v>20000</v>
      </c>
      <c r="G97" s="7"/>
      <c r="H97" s="7"/>
      <c r="I97" s="7"/>
      <c r="J97" s="7"/>
      <c r="K97" s="20"/>
      <c r="L97" s="20"/>
      <c r="M97" s="7">
        <f t="shared" ref="M97:M100" si="35">+F97+I97</f>
        <v>20000</v>
      </c>
      <c r="N97" s="10"/>
      <c r="O97" s="49"/>
      <c r="P97" s="38"/>
      <c r="Q97" s="38"/>
      <c r="R97" s="38"/>
      <c r="S97" s="50"/>
      <c r="T97" s="96"/>
      <c r="U97" s="97"/>
      <c r="V97" s="97"/>
      <c r="W97" s="97"/>
      <c r="X97" s="97"/>
      <c r="Y97" s="161"/>
      <c r="Z97" s="96"/>
      <c r="AA97" s="97"/>
      <c r="AB97" s="98"/>
    </row>
    <row r="98" spans="1:28" ht="15.95" customHeight="1" x14ac:dyDescent="0.2">
      <c r="A98" s="55"/>
      <c r="B98" s="272"/>
      <c r="C98" s="266" t="s">
        <v>108</v>
      </c>
      <c r="D98" s="7">
        <v>30000</v>
      </c>
      <c r="E98" s="7">
        <v>1</v>
      </c>
      <c r="F98" s="7">
        <f t="shared" si="34"/>
        <v>30000</v>
      </c>
      <c r="G98" s="7"/>
      <c r="H98" s="7"/>
      <c r="I98" s="7"/>
      <c r="J98" s="7"/>
      <c r="K98" s="20"/>
      <c r="L98" s="20"/>
      <c r="M98" s="7">
        <f t="shared" si="35"/>
        <v>30000</v>
      </c>
      <c r="N98" s="10"/>
      <c r="O98" s="49"/>
      <c r="P98" s="38"/>
      <c r="Q98" s="38"/>
      <c r="R98" s="38"/>
      <c r="S98" s="50"/>
      <c r="T98" s="96"/>
      <c r="U98" s="97"/>
      <c r="V98" s="97"/>
      <c r="W98" s="97"/>
      <c r="X98" s="97"/>
      <c r="Y98" s="161"/>
      <c r="Z98" s="96"/>
      <c r="AA98" s="97"/>
      <c r="AB98" s="98"/>
    </row>
    <row r="99" spans="1:28" ht="15.95" customHeight="1" x14ac:dyDescent="0.2">
      <c r="A99" s="55"/>
      <c r="B99" s="272"/>
      <c r="C99" s="266" t="s">
        <v>109</v>
      </c>
      <c r="D99" s="7">
        <v>20000</v>
      </c>
      <c r="E99" s="7">
        <v>1</v>
      </c>
      <c r="F99" s="7">
        <f t="shared" si="34"/>
        <v>20000</v>
      </c>
      <c r="G99" s="7"/>
      <c r="H99" s="7"/>
      <c r="I99" s="7"/>
      <c r="J99" s="7"/>
      <c r="K99" s="20"/>
      <c r="L99" s="20"/>
      <c r="M99" s="7">
        <f t="shared" si="35"/>
        <v>20000</v>
      </c>
      <c r="N99" s="10"/>
      <c r="O99" s="49"/>
      <c r="P99" s="38"/>
      <c r="Q99" s="38"/>
      <c r="R99" s="38"/>
      <c r="S99" s="50"/>
      <c r="T99" s="96"/>
      <c r="U99" s="97"/>
      <c r="V99" s="97"/>
      <c r="W99" s="97"/>
      <c r="X99" s="97"/>
      <c r="Y99" s="161"/>
      <c r="Z99" s="96"/>
      <c r="AA99" s="97"/>
      <c r="AB99" s="98"/>
    </row>
    <row r="100" spans="1:28" ht="15.95" customHeight="1" x14ac:dyDescent="0.2">
      <c r="A100" s="55"/>
      <c r="B100" s="272">
        <v>5.2</v>
      </c>
      <c r="C100" s="255" t="s">
        <v>39</v>
      </c>
      <c r="D100" s="7">
        <v>10000</v>
      </c>
      <c r="E100" s="7">
        <v>2</v>
      </c>
      <c r="F100" s="7">
        <f t="shared" si="34"/>
        <v>20000</v>
      </c>
      <c r="G100" s="7"/>
      <c r="H100" s="7"/>
      <c r="I100" s="7"/>
      <c r="J100" s="7"/>
      <c r="K100" s="20"/>
      <c r="L100" s="20"/>
      <c r="M100" s="7">
        <f t="shared" si="35"/>
        <v>20000</v>
      </c>
      <c r="N100" s="10"/>
      <c r="O100" s="49"/>
      <c r="P100" s="38"/>
      <c r="Q100" s="38"/>
      <c r="R100" s="38"/>
      <c r="S100" s="50"/>
      <c r="T100" s="96"/>
      <c r="U100" s="97"/>
      <c r="V100" s="97"/>
      <c r="W100" s="97"/>
      <c r="X100" s="97"/>
      <c r="Y100" s="161"/>
      <c r="Z100" s="96"/>
      <c r="AA100" s="97"/>
      <c r="AB100" s="98"/>
    </row>
    <row r="101" spans="1:28" ht="15.95" customHeight="1" x14ac:dyDescent="0.25">
      <c r="A101" s="55"/>
      <c r="B101" s="272">
        <v>5.3</v>
      </c>
      <c r="C101" s="255" t="s">
        <v>40</v>
      </c>
      <c r="D101" s="8"/>
      <c r="E101" s="7"/>
      <c r="F101" s="8"/>
      <c r="G101" s="53"/>
      <c r="H101" s="20"/>
      <c r="I101" s="20"/>
      <c r="J101" s="53"/>
      <c r="K101" s="53"/>
      <c r="L101" s="20"/>
      <c r="M101" s="7"/>
      <c r="N101" s="11"/>
      <c r="O101" s="49"/>
      <c r="P101" s="38"/>
      <c r="Q101" s="38"/>
      <c r="R101" s="38"/>
      <c r="S101" s="50"/>
      <c r="T101" s="96"/>
      <c r="U101" s="97"/>
      <c r="V101" s="97"/>
      <c r="W101" s="97"/>
      <c r="X101" s="97"/>
      <c r="Y101" s="161"/>
      <c r="Z101" s="96"/>
      <c r="AA101" s="97"/>
      <c r="AB101" s="98"/>
    </row>
    <row r="102" spans="1:28" ht="15.95" customHeight="1" x14ac:dyDescent="0.25">
      <c r="A102" s="56"/>
      <c r="B102" s="278"/>
      <c r="C102" s="266" t="s">
        <v>111</v>
      </c>
      <c r="D102" s="7">
        <v>5000</v>
      </c>
      <c r="E102" s="7">
        <v>1</v>
      </c>
      <c r="F102" s="7">
        <f t="shared" si="34"/>
        <v>5000</v>
      </c>
      <c r="G102" s="7"/>
      <c r="H102" s="7"/>
      <c r="I102" s="7"/>
      <c r="J102" s="7"/>
      <c r="K102" s="20"/>
      <c r="L102" s="20"/>
      <c r="M102" s="7">
        <f t="shared" ref="M102:M104" si="36">+F102+I102</f>
        <v>5000</v>
      </c>
      <c r="N102" s="10"/>
      <c r="O102" s="49"/>
      <c r="P102" s="38"/>
      <c r="Q102" s="38"/>
      <c r="R102" s="38"/>
      <c r="S102" s="50"/>
      <c r="T102" s="96"/>
      <c r="U102" s="97"/>
      <c r="V102" s="97"/>
      <c r="W102" s="97"/>
      <c r="X102" s="97"/>
      <c r="Y102" s="161"/>
      <c r="Z102" s="96"/>
      <c r="AA102" s="97"/>
      <c r="AB102" s="98"/>
    </row>
    <row r="103" spans="1:28" ht="15.95" customHeight="1" x14ac:dyDescent="0.25">
      <c r="A103" s="56"/>
      <c r="B103" s="278"/>
      <c r="C103" s="267" t="s">
        <v>110</v>
      </c>
      <c r="D103" s="7">
        <v>5000</v>
      </c>
      <c r="E103" s="7">
        <v>1</v>
      </c>
      <c r="F103" s="7">
        <f t="shared" ref="F103" si="37">+D103*E103</f>
        <v>5000</v>
      </c>
      <c r="G103" s="7"/>
      <c r="H103" s="7"/>
      <c r="I103" s="7"/>
      <c r="J103" s="7"/>
      <c r="K103" s="20"/>
      <c r="L103" s="20"/>
      <c r="M103" s="7"/>
      <c r="N103" s="10"/>
      <c r="O103" s="49"/>
      <c r="P103" s="38"/>
      <c r="Q103" s="38"/>
      <c r="R103" s="38"/>
      <c r="S103" s="50"/>
      <c r="T103" s="96"/>
      <c r="U103" s="97"/>
      <c r="V103" s="97"/>
      <c r="W103" s="97"/>
      <c r="X103" s="97"/>
      <c r="Y103" s="161"/>
      <c r="Z103" s="96"/>
      <c r="AA103" s="97"/>
      <c r="AB103" s="98"/>
    </row>
    <row r="104" spans="1:28" ht="15.95" customHeight="1" x14ac:dyDescent="0.25">
      <c r="A104" s="56"/>
      <c r="B104" s="278"/>
      <c r="C104" s="255" t="s">
        <v>54</v>
      </c>
      <c r="D104" s="7">
        <v>5000</v>
      </c>
      <c r="E104" s="7">
        <v>1</v>
      </c>
      <c r="F104" s="7">
        <f t="shared" si="34"/>
        <v>5000</v>
      </c>
      <c r="G104" s="7"/>
      <c r="H104" s="7"/>
      <c r="I104" s="7"/>
      <c r="J104" s="7"/>
      <c r="K104" s="20"/>
      <c r="L104" s="20"/>
      <c r="M104" s="7">
        <f t="shared" si="36"/>
        <v>5000</v>
      </c>
      <c r="N104" s="10"/>
      <c r="O104" s="49"/>
      <c r="P104" s="38"/>
      <c r="Q104" s="38"/>
      <c r="R104" s="38"/>
      <c r="S104" s="50"/>
      <c r="T104" s="96"/>
      <c r="U104" s="97"/>
      <c r="V104" s="97"/>
      <c r="W104" s="97"/>
      <c r="X104" s="97"/>
      <c r="Y104" s="161"/>
      <c r="Z104" s="96"/>
      <c r="AA104" s="97"/>
      <c r="AB104" s="98"/>
    </row>
    <row r="105" spans="1:28" ht="15.95" customHeight="1" x14ac:dyDescent="0.25">
      <c r="A105" s="259"/>
      <c r="B105" s="130"/>
      <c r="C105" s="269" t="s">
        <v>17</v>
      </c>
      <c r="D105" s="260"/>
      <c r="E105" s="260"/>
      <c r="F105" s="35">
        <f>SUM(F96:F104)</f>
        <v>105000</v>
      </c>
      <c r="G105" s="35"/>
      <c r="H105" s="35"/>
      <c r="I105" s="35"/>
      <c r="J105" s="35"/>
      <c r="K105" s="35"/>
      <c r="L105" s="261"/>
      <c r="M105" s="35">
        <f t="shared" ref="M105" si="38">+F105+I105</f>
        <v>105000</v>
      </c>
      <c r="N105" s="262">
        <f>+M105/$M$132</f>
        <v>1.4799988723818115E-2</v>
      </c>
      <c r="O105" s="263"/>
      <c r="P105" s="264"/>
      <c r="Q105" s="264"/>
      <c r="R105" s="264"/>
      <c r="S105" s="265"/>
      <c r="T105" s="103"/>
      <c r="U105" s="104"/>
      <c r="V105" s="104"/>
      <c r="W105" s="104"/>
      <c r="X105" s="104"/>
      <c r="Y105" s="162"/>
      <c r="Z105" s="103"/>
      <c r="AA105" s="104"/>
      <c r="AB105" s="105"/>
    </row>
    <row r="106" spans="1:28" ht="15.95" customHeight="1" x14ac:dyDescent="0.2">
      <c r="A106" s="54">
        <v>6</v>
      </c>
      <c r="B106" s="277"/>
      <c r="C106" s="254" t="s">
        <v>57</v>
      </c>
      <c r="D106" s="51"/>
      <c r="E106" s="7"/>
      <c r="F106" s="51"/>
      <c r="G106" s="9"/>
      <c r="H106" s="9"/>
      <c r="I106" s="9"/>
      <c r="J106" s="9"/>
      <c r="K106" s="9"/>
      <c r="L106" s="9"/>
      <c r="M106" s="9"/>
      <c r="N106" s="52"/>
      <c r="O106" s="49"/>
      <c r="P106" s="38"/>
      <c r="Q106" s="38"/>
      <c r="R106" s="38"/>
      <c r="S106" s="50"/>
      <c r="T106" s="96"/>
      <c r="U106" s="97"/>
      <c r="V106" s="97"/>
      <c r="W106" s="97"/>
      <c r="X106" s="97"/>
      <c r="Y106" s="161"/>
      <c r="Z106" s="96"/>
      <c r="AA106" s="97"/>
      <c r="AB106" s="98"/>
    </row>
    <row r="107" spans="1:28" ht="15.95" customHeight="1" x14ac:dyDescent="0.2">
      <c r="A107" s="55"/>
      <c r="B107" s="272">
        <v>6.1</v>
      </c>
      <c r="C107" s="255" t="s">
        <v>41</v>
      </c>
      <c r="D107" s="7">
        <v>20000</v>
      </c>
      <c r="E107" s="7">
        <v>12</v>
      </c>
      <c r="F107" s="7">
        <f t="shared" ref="F107:F119" si="39">+D107*E107</f>
        <v>240000</v>
      </c>
      <c r="G107" s="7">
        <v>20000</v>
      </c>
      <c r="H107" s="20">
        <v>12</v>
      </c>
      <c r="I107" s="20">
        <v>240000</v>
      </c>
      <c r="J107" s="7"/>
      <c r="K107" s="20"/>
      <c r="L107" s="20"/>
      <c r="M107" s="7">
        <f t="shared" ref="M107:M109" si="40">+F107+I107</f>
        <v>480000</v>
      </c>
      <c r="N107" s="89"/>
      <c r="O107" s="243" t="s">
        <v>105</v>
      </c>
      <c r="P107" s="244"/>
      <c r="Q107" s="244"/>
      <c r="R107" s="244"/>
      <c r="S107" s="245"/>
      <c r="T107" s="96"/>
      <c r="U107" s="97"/>
      <c r="V107" s="97"/>
      <c r="W107" s="97"/>
      <c r="X107" s="97"/>
      <c r="Y107" s="161"/>
      <c r="Z107" s="96"/>
      <c r="AA107" s="97"/>
      <c r="AB107" s="98"/>
    </row>
    <row r="108" spans="1:28" ht="15.95" customHeight="1" x14ac:dyDescent="0.2">
      <c r="A108" s="55"/>
      <c r="B108" s="272">
        <v>6.2</v>
      </c>
      <c r="C108" s="255" t="s">
        <v>42</v>
      </c>
      <c r="D108" s="7">
        <v>3000</v>
      </c>
      <c r="E108" s="7">
        <v>12</v>
      </c>
      <c r="F108" s="7">
        <f t="shared" si="39"/>
        <v>36000</v>
      </c>
      <c r="G108" s="7">
        <v>3000</v>
      </c>
      <c r="H108" s="7">
        <v>12</v>
      </c>
      <c r="I108" s="7">
        <f t="shared" ref="I108:I109" si="41">+G108*H108</f>
        <v>36000</v>
      </c>
      <c r="J108" s="7"/>
      <c r="K108" s="20"/>
      <c r="L108" s="20"/>
      <c r="M108" s="7">
        <f t="shared" si="40"/>
        <v>72000</v>
      </c>
      <c r="N108" s="10"/>
      <c r="O108" s="246"/>
      <c r="P108" s="247"/>
      <c r="Q108" s="247"/>
      <c r="R108" s="247"/>
      <c r="S108" s="248"/>
      <c r="T108" s="96"/>
      <c r="U108" s="97"/>
      <c r="V108" s="97"/>
      <c r="W108" s="97"/>
      <c r="X108" s="97"/>
      <c r="Y108" s="161"/>
      <c r="Z108" s="96"/>
      <c r="AA108" s="97"/>
      <c r="AB108" s="98"/>
    </row>
    <row r="109" spans="1:28" ht="15.95" customHeight="1" x14ac:dyDescent="0.2">
      <c r="A109" s="55"/>
      <c r="B109" s="272">
        <v>6.3</v>
      </c>
      <c r="C109" s="255" t="s">
        <v>43</v>
      </c>
      <c r="D109" s="7">
        <v>30000</v>
      </c>
      <c r="E109" s="7">
        <v>1</v>
      </c>
      <c r="F109" s="7">
        <f t="shared" si="39"/>
        <v>30000</v>
      </c>
      <c r="G109" s="7">
        <v>30000</v>
      </c>
      <c r="H109" s="7">
        <v>1</v>
      </c>
      <c r="I109" s="7">
        <f t="shared" si="41"/>
        <v>30000</v>
      </c>
      <c r="J109" s="7"/>
      <c r="K109" s="20"/>
      <c r="L109" s="20"/>
      <c r="M109" s="7">
        <f t="shared" si="40"/>
        <v>60000</v>
      </c>
      <c r="N109" s="10"/>
      <c r="O109" s="49"/>
      <c r="P109" s="38"/>
      <c r="Q109" s="38"/>
      <c r="R109" s="38"/>
      <c r="S109" s="50"/>
      <c r="T109" s="96"/>
      <c r="U109" s="97"/>
      <c r="V109" s="97"/>
      <c r="W109" s="97"/>
      <c r="X109" s="97"/>
      <c r="Y109" s="161"/>
      <c r="Z109" s="96"/>
      <c r="AA109" s="97"/>
      <c r="AB109" s="98"/>
    </row>
    <row r="110" spans="1:28" ht="15.95" customHeight="1" x14ac:dyDescent="0.25">
      <c r="A110" s="55"/>
      <c r="B110" s="272">
        <v>6.4</v>
      </c>
      <c r="C110" s="255" t="s">
        <v>122</v>
      </c>
      <c r="D110" s="53"/>
      <c r="E110" s="53"/>
      <c r="F110" s="53"/>
      <c r="G110" s="53"/>
      <c r="H110" s="20"/>
      <c r="I110" s="20"/>
      <c r="J110" s="53"/>
      <c r="K110" s="53"/>
      <c r="L110" s="53"/>
      <c r="M110" s="7"/>
      <c r="N110" s="14"/>
      <c r="O110" s="49"/>
      <c r="P110" s="38"/>
      <c r="Q110" s="38"/>
      <c r="R110" s="38"/>
      <c r="S110" s="50"/>
      <c r="T110" s="96"/>
      <c r="U110" s="97"/>
      <c r="V110" s="97"/>
      <c r="W110" s="97"/>
      <c r="X110" s="97"/>
      <c r="Y110" s="161"/>
      <c r="Z110" s="96"/>
      <c r="AA110" s="97"/>
      <c r="AB110" s="98"/>
    </row>
    <row r="111" spans="1:28" ht="15.95" customHeight="1" x14ac:dyDescent="0.2">
      <c r="A111" s="55"/>
      <c r="B111" s="272"/>
      <c r="C111" s="266" t="s">
        <v>55</v>
      </c>
      <c r="D111" s="7">
        <v>650</v>
      </c>
      <c r="E111" s="7">
        <v>312</v>
      </c>
      <c r="F111" s="7">
        <f t="shared" si="39"/>
        <v>202800</v>
      </c>
      <c r="G111" s="7">
        <v>650</v>
      </c>
      <c r="H111" s="7">
        <v>312</v>
      </c>
      <c r="I111" s="7">
        <f t="shared" ref="I111:I114" si="42">+G111*H111</f>
        <v>202800</v>
      </c>
      <c r="J111" s="7"/>
      <c r="K111" s="20"/>
      <c r="L111" s="20"/>
      <c r="M111" s="7">
        <f t="shared" ref="M111:M114" si="43">+F111+I111</f>
        <v>405600</v>
      </c>
      <c r="N111" s="10"/>
      <c r="O111" s="86" t="s">
        <v>112</v>
      </c>
      <c r="P111" s="87"/>
      <c r="Q111" s="87"/>
      <c r="R111" s="87"/>
      <c r="S111" s="88"/>
      <c r="T111" s="96"/>
      <c r="U111" s="97"/>
      <c r="V111" s="97"/>
      <c r="W111" s="97"/>
      <c r="X111" s="97"/>
      <c r="Y111" s="161"/>
      <c r="Z111" s="96"/>
      <c r="AA111" s="97"/>
      <c r="AB111" s="98"/>
    </row>
    <row r="112" spans="1:28" ht="15.95" customHeight="1" x14ac:dyDescent="0.2">
      <c r="A112" s="55"/>
      <c r="B112" s="272"/>
      <c r="C112" s="255" t="s">
        <v>44</v>
      </c>
      <c r="D112" s="7">
        <v>500</v>
      </c>
      <c r="E112" s="7">
        <v>12</v>
      </c>
      <c r="F112" s="7">
        <f t="shared" si="39"/>
        <v>6000</v>
      </c>
      <c r="G112" s="7">
        <v>500</v>
      </c>
      <c r="H112" s="7">
        <v>12</v>
      </c>
      <c r="I112" s="7">
        <f t="shared" si="42"/>
        <v>6000</v>
      </c>
      <c r="J112" s="7"/>
      <c r="K112" s="20"/>
      <c r="L112" s="20"/>
      <c r="M112" s="7">
        <f t="shared" si="43"/>
        <v>12000</v>
      </c>
      <c r="N112" s="10"/>
      <c r="O112" s="49"/>
      <c r="P112" s="38"/>
      <c r="Q112" s="38"/>
      <c r="R112" s="38"/>
      <c r="S112" s="50"/>
      <c r="T112" s="96"/>
      <c r="U112" s="97"/>
      <c r="V112" s="97"/>
      <c r="W112" s="97"/>
      <c r="X112" s="97"/>
      <c r="Y112" s="161"/>
      <c r="Z112" s="96"/>
      <c r="AA112" s="97"/>
      <c r="AB112" s="98"/>
    </row>
    <row r="113" spans="1:28" ht="15.95" customHeight="1" x14ac:dyDescent="0.2">
      <c r="A113" s="55"/>
      <c r="B113" s="272">
        <v>6.5</v>
      </c>
      <c r="C113" s="255" t="s">
        <v>45</v>
      </c>
      <c r="D113" s="7">
        <v>20000</v>
      </c>
      <c r="E113" s="7">
        <v>1</v>
      </c>
      <c r="F113" s="7">
        <f t="shared" si="39"/>
        <v>20000</v>
      </c>
      <c r="G113" s="7">
        <v>20000</v>
      </c>
      <c r="H113" s="7">
        <v>1</v>
      </c>
      <c r="I113" s="7">
        <f t="shared" si="42"/>
        <v>20000</v>
      </c>
      <c r="J113" s="7"/>
      <c r="K113" s="20"/>
      <c r="L113" s="20"/>
      <c r="M113" s="7">
        <f t="shared" si="43"/>
        <v>40000</v>
      </c>
      <c r="N113" s="10"/>
      <c r="O113" s="49"/>
      <c r="P113" s="38"/>
      <c r="Q113" s="38"/>
      <c r="R113" s="38"/>
      <c r="S113" s="50"/>
      <c r="T113" s="96"/>
      <c r="U113" s="97"/>
      <c r="V113" s="97"/>
      <c r="W113" s="97"/>
      <c r="X113" s="97"/>
      <c r="Y113" s="161"/>
      <c r="Z113" s="96"/>
      <c r="AA113" s="97"/>
      <c r="AB113" s="98"/>
    </row>
    <row r="114" spans="1:28" ht="15.95" customHeight="1" x14ac:dyDescent="0.2">
      <c r="A114" s="55"/>
      <c r="B114" s="272">
        <v>6.6</v>
      </c>
      <c r="C114" s="255" t="s">
        <v>46</v>
      </c>
      <c r="D114" s="7">
        <v>50</v>
      </c>
      <c r="E114" s="7">
        <v>12</v>
      </c>
      <c r="F114" s="7">
        <f t="shared" si="39"/>
        <v>600</v>
      </c>
      <c r="G114" s="7">
        <v>50</v>
      </c>
      <c r="H114" s="7">
        <v>12</v>
      </c>
      <c r="I114" s="7">
        <f t="shared" si="42"/>
        <v>600</v>
      </c>
      <c r="J114" s="7"/>
      <c r="K114" s="20"/>
      <c r="L114" s="20"/>
      <c r="M114" s="7">
        <f t="shared" si="43"/>
        <v>1200</v>
      </c>
      <c r="N114" s="10"/>
      <c r="O114" s="49"/>
      <c r="P114" s="38"/>
      <c r="Q114" s="38"/>
      <c r="R114" s="38"/>
      <c r="S114" s="50"/>
      <c r="T114" s="96"/>
      <c r="U114" s="97"/>
      <c r="V114" s="97"/>
      <c r="W114" s="97"/>
      <c r="X114" s="97"/>
      <c r="Y114" s="161"/>
      <c r="Z114" s="96"/>
      <c r="AA114" s="97"/>
      <c r="AB114" s="98"/>
    </row>
    <row r="115" spans="1:28" ht="15.95" customHeight="1" x14ac:dyDescent="0.25">
      <c r="A115" s="55"/>
      <c r="B115" s="272">
        <v>6.7</v>
      </c>
      <c r="C115" s="268" t="s">
        <v>101</v>
      </c>
      <c r="D115" s="53"/>
      <c r="E115" s="53"/>
      <c r="F115" s="53"/>
      <c r="G115" s="53"/>
      <c r="H115" s="20"/>
      <c r="I115" s="20"/>
      <c r="J115" s="53"/>
      <c r="K115" s="53"/>
      <c r="L115" s="53"/>
      <c r="M115" s="7"/>
      <c r="N115" s="14"/>
      <c r="O115" s="49"/>
      <c r="P115" s="38"/>
      <c r="Q115" s="38"/>
      <c r="R115" s="38"/>
      <c r="S115" s="50"/>
      <c r="T115" s="96"/>
      <c r="U115" s="97"/>
      <c r="V115" s="97"/>
      <c r="W115" s="97"/>
      <c r="X115" s="97"/>
      <c r="Y115" s="161"/>
      <c r="Z115" s="96"/>
      <c r="AA115" s="97"/>
      <c r="AB115" s="98"/>
    </row>
    <row r="116" spans="1:28" ht="15.95" customHeight="1" x14ac:dyDescent="0.2">
      <c r="A116" s="55"/>
      <c r="B116" s="272"/>
      <c r="C116" s="255" t="s">
        <v>47</v>
      </c>
      <c r="D116" s="7">
        <v>7000</v>
      </c>
      <c r="E116" s="7">
        <v>12</v>
      </c>
      <c r="F116" s="7">
        <f t="shared" si="39"/>
        <v>84000</v>
      </c>
      <c r="G116" s="7">
        <v>7000</v>
      </c>
      <c r="H116" s="7">
        <v>12</v>
      </c>
      <c r="I116" s="7">
        <f t="shared" ref="I116:I119" si="44">+G116*H116</f>
        <v>84000</v>
      </c>
      <c r="J116" s="7"/>
      <c r="K116" s="20"/>
      <c r="L116" s="20"/>
      <c r="M116" s="7">
        <f t="shared" ref="M116:M120" si="45">+F116+I116</f>
        <v>168000</v>
      </c>
      <c r="N116" s="10"/>
      <c r="O116" s="49"/>
      <c r="P116" s="38"/>
      <c r="Q116" s="38"/>
      <c r="R116" s="38"/>
      <c r="S116" s="50"/>
      <c r="T116" s="96"/>
      <c r="U116" s="97"/>
      <c r="V116" s="97"/>
      <c r="W116" s="97"/>
      <c r="X116" s="97"/>
      <c r="Y116" s="161"/>
      <c r="Z116" s="96"/>
      <c r="AA116" s="97"/>
      <c r="AB116" s="98"/>
    </row>
    <row r="117" spans="1:28" ht="15.95" customHeight="1" x14ac:dyDescent="0.2">
      <c r="A117" s="55"/>
      <c r="B117" s="272"/>
      <c r="C117" s="255" t="s">
        <v>48</v>
      </c>
      <c r="D117" s="7">
        <v>1500</v>
      </c>
      <c r="E117" s="7">
        <v>12</v>
      </c>
      <c r="F117" s="7">
        <f t="shared" si="39"/>
        <v>18000</v>
      </c>
      <c r="G117" s="7">
        <v>1500</v>
      </c>
      <c r="H117" s="7">
        <v>12</v>
      </c>
      <c r="I117" s="7">
        <f t="shared" si="44"/>
        <v>18000</v>
      </c>
      <c r="J117" s="7"/>
      <c r="K117" s="20"/>
      <c r="L117" s="20"/>
      <c r="M117" s="7">
        <f t="shared" si="45"/>
        <v>36000</v>
      </c>
      <c r="N117" s="10"/>
      <c r="O117" s="49"/>
      <c r="P117" s="38"/>
      <c r="Q117" s="38"/>
      <c r="R117" s="38"/>
      <c r="S117" s="50"/>
      <c r="T117" s="96"/>
      <c r="U117" s="97"/>
      <c r="V117" s="97"/>
      <c r="W117" s="97"/>
      <c r="X117" s="97"/>
      <c r="Y117" s="161"/>
      <c r="Z117" s="96"/>
      <c r="AA117" s="97"/>
      <c r="AB117" s="98"/>
    </row>
    <row r="118" spans="1:28" ht="15.95" customHeight="1" x14ac:dyDescent="0.2">
      <c r="A118" s="56"/>
      <c r="B118" s="279"/>
      <c r="C118" s="255" t="s">
        <v>49</v>
      </c>
      <c r="D118" s="7">
        <v>1000</v>
      </c>
      <c r="E118" s="7">
        <v>12</v>
      </c>
      <c r="F118" s="7">
        <f t="shared" si="39"/>
        <v>12000</v>
      </c>
      <c r="G118" s="7">
        <v>1000</v>
      </c>
      <c r="H118" s="7">
        <v>12</v>
      </c>
      <c r="I118" s="7">
        <f t="shared" si="44"/>
        <v>12000</v>
      </c>
      <c r="J118" s="7"/>
      <c r="K118" s="20"/>
      <c r="L118" s="20"/>
      <c r="M118" s="7">
        <f t="shared" si="45"/>
        <v>24000</v>
      </c>
      <c r="N118" s="10"/>
      <c r="O118" s="49"/>
      <c r="P118" s="38"/>
      <c r="Q118" s="38"/>
      <c r="R118" s="38"/>
      <c r="S118" s="50"/>
      <c r="T118" s="96"/>
      <c r="U118" s="97"/>
      <c r="V118" s="97"/>
      <c r="W118" s="97"/>
      <c r="X118" s="97"/>
      <c r="Y118" s="161"/>
      <c r="Z118" s="96"/>
      <c r="AA118" s="97"/>
      <c r="AB118" s="98"/>
    </row>
    <row r="119" spans="1:28" ht="15.95" customHeight="1" x14ac:dyDescent="0.2">
      <c r="A119" s="56"/>
      <c r="B119" s="279"/>
      <c r="C119" s="255" t="s">
        <v>50</v>
      </c>
      <c r="D119" s="7">
        <v>400</v>
      </c>
      <c r="E119" s="7">
        <v>12</v>
      </c>
      <c r="F119" s="7">
        <f t="shared" si="39"/>
        <v>4800</v>
      </c>
      <c r="G119" s="7">
        <v>400</v>
      </c>
      <c r="H119" s="7">
        <v>12</v>
      </c>
      <c r="I119" s="7">
        <f t="shared" si="44"/>
        <v>4800</v>
      </c>
      <c r="J119" s="7"/>
      <c r="K119" s="20"/>
      <c r="L119" s="20"/>
      <c r="M119" s="7">
        <f t="shared" si="45"/>
        <v>9600</v>
      </c>
      <c r="N119" s="10"/>
      <c r="O119" s="49"/>
      <c r="P119" s="38"/>
      <c r="Q119" s="38"/>
      <c r="R119" s="38"/>
      <c r="S119" s="50"/>
      <c r="T119" s="96"/>
      <c r="U119" s="97"/>
      <c r="V119" s="97"/>
      <c r="W119" s="97"/>
      <c r="X119" s="97"/>
      <c r="Y119" s="161"/>
      <c r="Z119" s="96"/>
      <c r="AA119" s="97"/>
      <c r="AB119" s="98"/>
    </row>
    <row r="120" spans="1:28" ht="15.95" customHeight="1" x14ac:dyDescent="0.25">
      <c r="A120" s="259"/>
      <c r="B120" s="130"/>
      <c r="C120" s="269" t="s">
        <v>17</v>
      </c>
      <c r="D120" s="260"/>
      <c r="E120" s="260"/>
      <c r="F120" s="35">
        <f>SUM(F107:F119)</f>
        <v>654200</v>
      </c>
      <c r="G120" s="35"/>
      <c r="H120" s="35"/>
      <c r="I120" s="35">
        <f>SUM(I107:I119)</f>
        <v>654200</v>
      </c>
      <c r="J120" s="35"/>
      <c r="K120" s="35"/>
      <c r="L120" s="261"/>
      <c r="M120" s="35">
        <f t="shared" si="45"/>
        <v>1308400</v>
      </c>
      <c r="N120" s="262">
        <f>+M120/$M$132</f>
        <v>0.18442195472612974</v>
      </c>
      <c r="O120" s="263"/>
      <c r="P120" s="264"/>
      <c r="Q120" s="264"/>
      <c r="R120" s="264"/>
      <c r="S120" s="265"/>
      <c r="T120" s="103"/>
      <c r="U120" s="104"/>
      <c r="V120" s="104"/>
      <c r="W120" s="104"/>
      <c r="X120" s="104"/>
      <c r="Y120" s="162"/>
      <c r="Z120" s="103"/>
      <c r="AA120" s="104"/>
      <c r="AB120" s="105"/>
    </row>
    <row r="121" spans="1:28" ht="15.95" customHeight="1" x14ac:dyDescent="0.2">
      <c r="A121" s="54">
        <v>7</v>
      </c>
      <c r="B121" s="277"/>
      <c r="C121" s="254" t="s">
        <v>52</v>
      </c>
      <c r="D121" s="51"/>
      <c r="E121" s="7"/>
      <c r="F121" s="51"/>
      <c r="G121" s="9"/>
      <c r="H121" s="9"/>
      <c r="I121" s="9"/>
      <c r="J121" s="9"/>
      <c r="K121" s="9"/>
      <c r="L121" s="9"/>
      <c r="M121" s="9"/>
      <c r="N121" s="52"/>
      <c r="O121" s="49"/>
      <c r="P121" s="38"/>
      <c r="Q121" s="38"/>
      <c r="R121" s="38"/>
      <c r="S121" s="50"/>
      <c r="T121" s="96"/>
      <c r="U121" s="97"/>
      <c r="V121" s="97"/>
      <c r="W121" s="97"/>
      <c r="X121" s="97"/>
      <c r="Y121" s="161"/>
      <c r="Z121" s="96"/>
      <c r="AA121" s="97"/>
      <c r="AB121" s="98"/>
    </row>
    <row r="122" spans="1:28" ht="15.95" customHeight="1" x14ac:dyDescent="0.2">
      <c r="A122" s="55"/>
      <c r="B122" s="272">
        <v>7.1</v>
      </c>
      <c r="C122" s="255" t="s">
        <v>93</v>
      </c>
      <c r="D122" s="7">
        <v>25000</v>
      </c>
      <c r="E122" s="7">
        <v>12</v>
      </c>
      <c r="F122" s="7">
        <f t="shared" ref="F122:F130" si="46">+D122*E122</f>
        <v>300000</v>
      </c>
      <c r="G122" s="7">
        <v>25000</v>
      </c>
      <c r="H122" s="7">
        <v>12</v>
      </c>
      <c r="I122" s="7">
        <f t="shared" ref="I122:I130" si="47">+G122*H122</f>
        <v>300000</v>
      </c>
      <c r="J122" s="7"/>
      <c r="K122" s="20"/>
      <c r="L122" s="20"/>
      <c r="M122" s="7">
        <f t="shared" ref="M122:M130" si="48">+F122+I122</f>
        <v>600000</v>
      </c>
      <c r="N122" s="10"/>
      <c r="O122" s="86" t="s">
        <v>102</v>
      </c>
      <c r="P122" s="87"/>
      <c r="Q122" s="87"/>
      <c r="R122" s="87"/>
      <c r="S122" s="88"/>
      <c r="T122" s="96"/>
      <c r="U122" s="97"/>
      <c r="V122" s="97"/>
      <c r="W122" s="97"/>
      <c r="X122" s="97"/>
      <c r="Y122" s="161"/>
      <c r="Z122" s="96"/>
      <c r="AA122" s="97"/>
      <c r="AB122" s="98"/>
    </row>
    <row r="123" spans="1:28" ht="15.95" customHeight="1" x14ac:dyDescent="0.2">
      <c r="A123" s="55"/>
      <c r="B123" s="272">
        <v>7.2</v>
      </c>
      <c r="C123" s="255" t="s">
        <v>92</v>
      </c>
      <c r="D123" s="7">
        <v>18000</v>
      </c>
      <c r="E123" s="7">
        <v>12</v>
      </c>
      <c r="F123" s="7">
        <f t="shared" si="46"/>
        <v>216000</v>
      </c>
      <c r="G123" s="7">
        <v>18000</v>
      </c>
      <c r="H123" s="7">
        <v>12</v>
      </c>
      <c r="I123" s="7">
        <f t="shared" si="47"/>
        <v>216000</v>
      </c>
      <c r="J123" s="7"/>
      <c r="K123" s="20"/>
      <c r="L123" s="20"/>
      <c r="M123" s="7">
        <f t="shared" si="48"/>
        <v>432000</v>
      </c>
      <c r="N123" s="10"/>
      <c r="O123" s="86" t="s">
        <v>103</v>
      </c>
      <c r="P123" s="87"/>
      <c r="Q123" s="87"/>
      <c r="R123" s="87"/>
      <c r="S123" s="88"/>
      <c r="T123" s="96"/>
      <c r="U123" s="97"/>
      <c r="V123" s="97"/>
      <c r="W123" s="97"/>
      <c r="X123" s="97"/>
      <c r="Y123" s="161"/>
      <c r="Z123" s="96"/>
      <c r="AA123" s="97"/>
      <c r="AB123" s="98"/>
    </row>
    <row r="124" spans="1:28" ht="15.95" customHeight="1" x14ac:dyDescent="0.2">
      <c r="A124" s="55"/>
      <c r="B124" s="272">
        <v>7.3</v>
      </c>
      <c r="C124" s="255" t="s">
        <v>94</v>
      </c>
      <c r="D124" s="7">
        <v>25000</v>
      </c>
      <c r="E124" s="7">
        <v>12</v>
      </c>
      <c r="F124" s="7">
        <f t="shared" si="46"/>
        <v>300000</v>
      </c>
      <c r="G124" s="7">
        <v>25000</v>
      </c>
      <c r="H124" s="7">
        <v>12</v>
      </c>
      <c r="I124" s="7">
        <f t="shared" si="47"/>
        <v>300000</v>
      </c>
      <c r="J124" s="7"/>
      <c r="K124" s="20"/>
      <c r="L124" s="20"/>
      <c r="M124" s="7">
        <f t="shared" si="48"/>
        <v>600000</v>
      </c>
      <c r="N124" s="10"/>
      <c r="O124" s="49"/>
      <c r="P124" s="38"/>
      <c r="Q124" s="38"/>
      <c r="R124" s="38"/>
      <c r="S124" s="50"/>
      <c r="T124" s="96"/>
      <c r="U124" s="97"/>
      <c r="V124" s="97"/>
      <c r="W124" s="97"/>
      <c r="X124" s="97"/>
      <c r="Y124" s="161"/>
      <c r="Z124" s="96"/>
      <c r="AA124" s="97"/>
      <c r="AB124" s="98"/>
    </row>
    <row r="125" spans="1:28" ht="15.95" customHeight="1" x14ac:dyDescent="0.2">
      <c r="A125" s="55"/>
      <c r="B125" s="272">
        <v>7.4</v>
      </c>
      <c r="C125" s="255" t="s">
        <v>95</v>
      </c>
      <c r="D125" s="7">
        <v>20000</v>
      </c>
      <c r="E125" s="7">
        <v>12</v>
      </c>
      <c r="F125" s="7">
        <f t="shared" si="46"/>
        <v>240000</v>
      </c>
      <c r="G125" s="7">
        <v>20000</v>
      </c>
      <c r="H125" s="7">
        <v>12</v>
      </c>
      <c r="I125" s="7">
        <f t="shared" si="47"/>
        <v>240000</v>
      </c>
      <c r="J125" s="7"/>
      <c r="K125" s="20"/>
      <c r="L125" s="20"/>
      <c r="M125" s="7">
        <f t="shared" si="48"/>
        <v>480000</v>
      </c>
      <c r="N125" s="10"/>
      <c r="O125" s="49"/>
      <c r="P125" s="38"/>
      <c r="Q125" s="38"/>
      <c r="R125" s="38"/>
      <c r="S125" s="50"/>
      <c r="T125" s="96"/>
      <c r="U125" s="97"/>
      <c r="V125" s="97"/>
      <c r="W125" s="97"/>
      <c r="X125" s="97"/>
      <c r="Y125" s="161"/>
      <c r="Z125" s="96"/>
      <c r="AA125" s="97"/>
      <c r="AB125" s="98"/>
    </row>
    <row r="126" spans="1:28" ht="15.95" customHeight="1" x14ac:dyDescent="0.2">
      <c r="A126" s="55"/>
      <c r="B126" s="272">
        <v>7.5</v>
      </c>
      <c r="C126" s="255" t="s">
        <v>96</v>
      </c>
      <c r="D126" s="7">
        <v>18000</v>
      </c>
      <c r="E126" s="7">
        <v>12</v>
      </c>
      <c r="F126" s="7">
        <f t="shared" si="46"/>
        <v>216000</v>
      </c>
      <c r="G126" s="7">
        <v>18000</v>
      </c>
      <c r="H126" s="7">
        <v>12</v>
      </c>
      <c r="I126" s="7">
        <f t="shared" si="47"/>
        <v>216000</v>
      </c>
      <c r="J126" s="7"/>
      <c r="K126" s="20"/>
      <c r="L126" s="20"/>
      <c r="M126" s="7">
        <f t="shared" si="48"/>
        <v>432000</v>
      </c>
      <c r="N126" s="10"/>
      <c r="O126" s="49"/>
      <c r="P126" s="38"/>
      <c r="Q126" s="38"/>
      <c r="R126" s="38"/>
      <c r="S126" s="50"/>
      <c r="T126" s="96"/>
      <c r="U126" s="97"/>
      <c r="V126" s="97"/>
      <c r="W126" s="97"/>
      <c r="X126" s="97"/>
      <c r="Y126" s="161"/>
      <c r="Z126" s="96"/>
      <c r="AA126" s="97"/>
      <c r="AB126" s="98"/>
    </row>
    <row r="127" spans="1:28" ht="15.95" customHeight="1" x14ac:dyDescent="0.2">
      <c r="A127" s="55"/>
      <c r="B127" s="272">
        <v>7.6</v>
      </c>
      <c r="C127" s="255" t="s">
        <v>97</v>
      </c>
      <c r="D127" s="7">
        <v>15000</v>
      </c>
      <c r="E127" s="7">
        <v>12</v>
      </c>
      <c r="F127" s="7">
        <f t="shared" si="46"/>
        <v>180000</v>
      </c>
      <c r="G127" s="7">
        <v>15000</v>
      </c>
      <c r="H127" s="7">
        <v>12</v>
      </c>
      <c r="I127" s="7">
        <f t="shared" si="47"/>
        <v>180000</v>
      </c>
      <c r="J127" s="7"/>
      <c r="K127" s="20"/>
      <c r="L127" s="20"/>
      <c r="M127" s="7">
        <f t="shared" si="48"/>
        <v>360000</v>
      </c>
      <c r="N127" s="10"/>
      <c r="O127" s="49"/>
      <c r="P127" s="38"/>
      <c r="Q127" s="38"/>
      <c r="R127" s="38"/>
      <c r="S127" s="50"/>
      <c r="T127" s="96"/>
      <c r="U127" s="97"/>
      <c r="V127" s="97"/>
      <c r="W127" s="97"/>
      <c r="X127" s="97"/>
      <c r="Y127" s="161"/>
      <c r="Z127" s="96"/>
      <c r="AA127" s="97"/>
      <c r="AB127" s="98"/>
    </row>
    <row r="128" spans="1:28" ht="15.95" customHeight="1" x14ac:dyDescent="0.2">
      <c r="A128" s="55"/>
      <c r="B128" s="272">
        <v>7.7</v>
      </c>
      <c r="C128" s="255" t="s">
        <v>98</v>
      </c>
      <c r="D128" s="7">
        <v>10000</v>
      </c>
      <c r="E128" s="7">
        <v>12</v>
      </c>
      <c r="F128" s="7">
        <f t="shared" si="46"/>
        <v>120000</v>
      </c>
      <c r="G128" s="7">
        <v>10000</v>
      </c>
      <c r="H128" s="7">
        <v>12</v>
      </c>
      <c r="I128" s="7">
        <f t="shared" si="47"/>
        <v>120000</v>
      </c>
      <c r="J128" s="7"/>
      <c r="K128" s="20"/>
      <c r="L128" s="20"/>
      <c r="M128" s="7">
        <f t="shared" si="48"/>
        <v>240000</v>
      </c>
      <c r="N128" s="10"/>
      <c r="O128" s="86" t="s">
        <v>102</v>
      </c>
      <c r="P128" s="87"/>
      <c r="Q128" s="87"/>
      <c r="R128" s="87"/>
      <c r="S128" s="88"/>
      <c r="T128" s="96"/>
      <c r="U128" s="97"/>
      <c r="V128" s="97"/>
      <c r="W128" s="97"/>
      <c r="X128" s="97"/>
      <c r="Y128" s="161"/>
      <c r="Z128" s="96"/>
      <c r="AA128" s="97"/>
      <c r="AB128" s="98"/>
    </row>
    <row r="129" spans="1:28" ht="15.95" customHeight="1" x14ac:dyDescent="0.2">
      <c r="A129" s="55"/>
      <c r="B129" s="272">
        <v>7.8</v>
      </c>
      <c r="C129" s="255" t="s">
        <v>99</v>
      </c>
      <c r="D129" s="7">
        <v>8000</v>
      </c>
      <c r="E129" s="7">
        <v>12</v>
      </c>
      <c r="F129" s="7">
        <f t="shared" si="46"/>
        <v>96000</v>
      </c>
      <c r="G129" s="7">
        <v>8000</v>
      </c>
      <c r="H129" s="7">
        <v>12</v>
      </c>
      <c r="I129" s="7">
        <f t="shared" si="47"/>
        <v>96000</v>
      </c>
      <c r="J129" s="7"/>
      <c r="K129" s="20"/>
      <c r="L129" s="20"/>
      <c r="M129" s="7">
        <f t="shared" si="48"/>
        <v>192000</v>
      </c>
      <c r="N129" s="10"/>
      <c r="O129" s="86" t="s">
        <v>103</v>
      </c>
      <c r="P129" s="87"/>
      <c r="Q129" s="87"/>
      <c r="R129" s="87"/>
      <c r="S129" s="88"/>
      <c r="T129" s="96"/>
      <c r="U129" s="97"/>
      <c r="V129" s="97"/>
      <c r="W129" s="97"/>
      <c r="X129" s="97"/>
      <c r="Y129" s="161"/>
      <c r="Z129" s="96"/>
      <c r="AA129" s="97"/>
      <c r="AB129" s="98"/>
    </row>
    <row r="130" spans="1:28" ht="15.95" customHeight="1" x14ac:dyDescent="0.2">
      <c r="A130" s="55"/>
      <c r="B130" s="272">
        <v>7.9</v>
      </c>
      <c r="C130" s="255" t="s">
        <v>100</v>
      </c>
      <c r="D130" s="7">
        <v>8000</v>
      </c>
      <c r="E130" s="7">
        <v>12</v>
      </c>
      <c r="F130" s="7">
        <f t="shared" si="46"/>
        <v>96000</v>
      </c>
      <c r="G130" s="7">
        <v>8000</v>
      </c>
      <c r="H130" s="7">
        <v>12</v>
      </c>
      <c r="I130" s="7">
        <f t="shared" si="47"/>
        <v>96000</v>
      </c>
      <c r="J130" s="7"/>
      <c r="K130" s="20"/>
      <c r="L130" s="20"/>
      <c r="M130" s="7">
        <f t="shared" si="48"/>
        <v>192000</v>
      </c>
      <c r="N130" s="10"/>
      <c r="O130" s="86" t="s">
        <v>104</v>
      </c>
      <c r="P130" s="87"/>
      <c r="Q130" s="87"/>
      <c r="R130" s="87"/>
      <c r="S130" s="88"/>
      <c r="T130" s="96"/>
      <c r="U130" s="97"/>
      <c r="V130" s="97"/>
      <c r="W130" s="97"/>
      <c r="X130" s="97"/>
      <c r="Y130" s="161"/>
      <c r="Z130" s="96"/>
      <c r="AA130" s="97"/>
      <c r="AB130" s="98"/>
    </row>
    <row r="131" spans="1:28" ht="15.95" customHeight="1" x14ac:dyDescent="0.25">
      <c r="A131" s="259"/>
      <c r="B131" s="130"/>
      <c r="C131" s="269" t="s">
        <v>17</v>
      </c>
      <c r="D131" s="260"/>
      <c r="E131" s="260"/>
      <c r="F131" s="35">
        <f>SUM(F122:F130)</f>
        <v>1764000</v>
      </c>
      <c r="G131" s="35"/>
      <c r="H131" s="35"/>
      <c r="I131" s="35">
        <f>SUM(I122:I130)</f>
        <v>1764000</v>
      </c>
      <c r="J131" s="35"/>
      <c r="K131" s="35"/>
      <c r="L131" s="261"/>
      <c r="M131" s="35">
        <f t="shared" ref="M131:M132" si="49">+F131+I131</f>
        <v>3528000</v>
      </c>
      <c r="N131" s="262">
        <f>+M131/$M$132</f>
        <v>0.49727962112028867</v>
      </c>
      <c r="O131" s="263"/>
      <c r="P131" s="264"/>
      <c r="Q131" s="264"/>
      <c r="R131" s="264"/>
      <c r="S131" s="265"/>
      <c r="T131" s="103"/>
      <c r="U131" s="104"/>
      <c r="V131" s="104"/>
      <c r="W131" s="104"/>
      <c r="X131" s="104"/>
      <c r="Y131" s="162"/>
      <c r="Z131" s="103"/>
      <c r="AA131" s="104"/>
      <c r="AB131" s="105"/>
    </row>
    <row r="132" spans="1:28" ht="15.95" customHeight="1" thickBot="1" x14ac:dyDescent="0.25">
      <c r="A132" s="149"/>
      <c r="B132" s="150"/>
      <c r="C132" s="151" t="s">
        <v>5</v>
      </c>
      <c r="D132" s="152"/>
      <c r="E132" s="152"/>
      <c r="F132" s="153">
        <f>+F131+F120+F105+F94+F63+F56+F33</f>
        <v>3657800</v>
      </c>
      <c r="G132" s="154"/>
      <c r="H132" s="154"/>
      <c r="I132" s="153">
        <f>+I131+I120+I105+I94+I63+I56+I33</f>
        <v>3436800</v>
      </c>
      <c r="J132" s="154"/>
      <c r="K132" s="154"/>
      <c r="L132" s="153"/>
      <c r="M132" s="153">
        <f t="shared" si="49"/>
        <v>7094600</v>
      </c>
      <c r="N132" s="155">
        <f>+N131+N120+N105+N94+N63+N56+N33</f>
        <v>1.0000000000000002</v>
      </c>
      <c r="O132" s="157"/>
      <c r="P132" s="158"/>
      <c r="Q132" s="158"/>
      <c r="R132" s="158"/>
      <c r="S132" s="159"/>
      <c r="T132" s="99"/>
      <c r="U132" s="100"/>
      <c r="V132" s="100"/>
      <c r="W132" s="102"/>
      <c r="X132" s="100"/>
      <c r="Y132" s="163"/>
      <c r="Z132" s="99"/>
      <c r="AA132" s="100"/>
      <c r="AB132" s="101"/>
    </row>
    <row r="133" spans="1:28" ht="20.100000000000001" customHeight="1" thickTop="1" x14ac:dyDescent="0.2">
      <c r="A133" s="1"/>
      <c r="B133" s="1"/>
      <c r="C133" s="1"/>
      <c r="D133" s="258"/>
      <c r="E133" s="258"/>
      <c r="F133" s="270">
        <f>+F132/$M$132</f>
        <v>0.51557522622839902</v>
      </c>
      <c r="G133" s="258"/>
      <c r="H133" s="258"/>
      <c r="I133" s="270">
        <f>+I132/$M$132</f>
        <v>0.48442477377160092</v>
      </c>
      <c r="J133" s="258"/>
      <c r="K133" s="258"/>
      <c r="L133" s="258"/>
      <c r="M133" s="270">
        <f>+M132/$M$132</f>
        <v>1</v>
      </c>
      <c r="N133" s="258"/>
    </row>
    <row r="134" spans="1:28" ht="15.75" customHeight="1" x14ac:dyDescent="0.2">
      <c r="A134" s="1"/>
      <c r="B134" s="1"/>
      <c r="C134" s="1"/>
      <c r="D134" s="1"/>
      <c r="E134" s="1"/>
      <c r="G134" s="1"/>
      <c r="H134" s="1"/>
      <c r="I134" s="1"/>
      <c r="J134" s="1"/>
      <c r="K134" s="1"/>
      <c r="L134" s="1"/>
      <c r="M134" s="1"/>
      <c r="N134" s="3"/>
    </row>
    <row r="135" spans="1:28" ht="33.950000000000003" customHeight="1" x14ac:dyDescent="0.2">
      <c r="A135" s="1"/>
      <c r="B135" s="1"/>
      <c r="C135" s="1"/>
      <c r="D135" s="1"/>
      <c r="E135" s="1"/>
      <c r="G135" s="1"/>
      <c r="H135" s="1"/>
      <c r="I135" s="1"/>
      <c r="J135" s="1"/>
      <c r="K135" s="1"/>
      <c r="L135" s="1"/>
      <c r="M135" s="1"/>
      <c r="N135" s="4"/>
    </row>
    <row r="136" spans="1:28" ht="33.950000000000003" customHeight="1" x14ac:dyDescent="0.2">
      <c r="A136" s="1"/>
      <c r="B136" s="1"/>
      <c r="C136" s="1"/>
      <c r="D136" s="1"/>
      <c r="E136" s="1"/>
      <c r="G136" s="1"/>
      <c r="H136" s="1"/>
      <c r="I136" s="1"/>
      <c r="J136" s="1"/>
      <c r="K136" s="1"/>
      <c r="L136" s="1"/>
      <c r="M136" s="1"/>
      <c r="N136" s="4"/>
    </row>
    <row r="137" spans="1:28" ht="33.950000000000003" customHeight="1" x14ac:dyDescent="0.2">
      <c r="A137" s="1"/>
      <c r="B137" s="1"/>
      <c r="C137" s="1"/>
      <c r="D137" s="1"/>
      <c r="E137" s="1"/>
      <c r="G137" s="1"/>
      <c r="H137" s="1"/>
      <c r="I137" s="1"/>
      <c r="J137" s="1"/>
      <c r="K137" s="1"/>
      <c r="L137" s="1"/>
      <c r="M137" s="1"/>
      <c r="N137" s="4"/>
    </row>
    <row r="138" spans="1:28" ht="33.950000000000003" customHeight="1" x14ac:dyDescent="0.2">
      <c r="A138" s="1"/>
      <c r="B138" s="1"/>
      <c r="C138" s="1"/>
      <c r="D138" s="1"/>
      <c r="E138" s="1"/>
      <c r="G138" s="1"/>
      <c r="H138" s="1"/>
      <c r="I138" s="1"/>
      <c r="J138" s="1"/>
      <c r="K138" s="1"/>
      <c r="L138" s="1"/>
      <c r="M138" s="1"/>
      <c r="N138" s="4"/>
    </row>
    <row r="139" spans="1:28" ht="51" customHeight="1" x14ac:dyDescent="0.2">
      <c r="A139" s="1"/>
      <c r="B139" s="1"/>
      <c r="C139" s="1"/>
      <c r="D139" s="1"/>
      <c r="E139" s="1"/>
      <c r="G139" s="1"/>
      <c r="H139" s="1"/>
      <c r="I139" s="1"/>
      <c r="J139" s="1"/>
      <c r="K139" s="1"/>
      <c r="L139" s="1"/>
      <c r="M139" s="1"/>
      <c r="N139" s="5"/>
    </row>
    <row r="140" spans="1:28" ht="33.950000000000003" customHeight="1" x14ac:dyDescent="0.2">
      <c r="A140" s="1"/>
      <c r="B140" s="1"/>
      <c r="C140" s="1"/>
      <c r="D140" s="1"/>
      <c r="E140" s="1"/>
      <c r="G140" s="1"/>
      <c r="H140" s="1"/>
      <c r="I140" s="1"/>
      <c r="J140" s="1"/>
      <c r="K140" s="1"/>
      <c r="L140" s="1"/>
      <c r="M140" s="1"/>
      <c r="N140" s="5"/>
    </row>
    <row r="141" spans="1:28" ht="30" customHeight="1" x14ac:dyDescent="0.2">
      <c r="A141" s="6"/>
      <c r="B141" s="6"/>
      <c r="C141" s="6"/>
      <c r="D141" s="6"/>
      <c r="E141" s="6"/>
      <c r="F141" s="6"/>
      <c r="G141" s="6"/>
      <c r="H141" s="1"/>
      <c r="I141" s="1"/>
      <c r="J141" s="1"/>
      <c r="K141" s="1"/>
      <c r="L141" s="1"/>
      <c r="M141" s="1"/>
      <c r="N141" s="6"/>
    </row>
    <row r="142" spans="1:28" ht="15.75" customHeight="1" x14ac:dyDescent="0.2">
      <c r="A142" s="1"/>
      <c r="B142" s="1"/>
      <c r="C142" s="1"/>
      <c r="D142" s="1"/>
      <c r="E142" s="1"/>
      <c r="G142" s="1"/>
      <c r="H142" s="1"/>
      <c r="I142" s="1"/>
      <c r="J142" s="1"/>
      <c r="K142" s="1"/>
      <c r="L142" s="1"/>
      <c r="M142" s="1"/>
      <c r="N142" s="3"/>
    </row>
    <row r="143" spans="1:28" ht="33.950000000000003" customHeight="1" x14ac:dyDescent="0.2">
      <c r="A143" s="1"/>
      <c r="B143" s="1"/>
      <c r="C143" s="1"/>
      <c r="D143" s="1"/>
      <c r="E143" s="1"/>
      <c r="G143" s="1"/>
      <c r="H143" s="1"/>
      <c r="I143" s="1"/>
      <c r="J143" s="1"/>
      <c r="K143" s="1"/>
      <c r="L143" s="1"/>
      <c r="M143" s="1"/>
      <c r="N143" s="4"/>
    </row>
    <row r="144" spans="1:28" ht="33.950000000000003" customHeight="1" x14ac:dyDescent="0.2">
      <c r="A144" s="1"/>
      <c r="B144" s="1"/>
      <c r="C144" s="1"/>
      <c r="D144" s="1"/>
      <c r="E144" s="1"/>
      <c r="G144" s="1"/>
      <c r="H144" s="1"/>
      <c r="I144" s="1"/>
      <c r="J144" s="1"/>
      <c r="K144" s="1"/>
      <c r="L144" s="1"/>
      <c r="M144" s="1"/>
      <c r="N144" s="4"/>
    </row>
    <row r="145" spans="1:14" ht="33.950000000000003" customHeight="1" x14ac:dyDescent="0.2">
      <c r="A145" s="1"/>
      <c r="B145" s="1"/>
      <c r="C145" s="1"/>
      <c r="D145" s="1"/>
      <c r="E145" s="1"/>
      <c r="G145" s="1"/>
      <c r="H145" s="1"/>
      <c r="I145" s="1"/>
      <c r="J145" s="1"/>
      <c r="K145" s="1"/>
      <c r="L145" s="1"/>
      <c r="M145" s="1"/>
      <c r="N145" s="4"/>
    </row>
    <row r="146" spans="1:14" ht="33.950000000000003" customHeight="1" x14ac:dyDescent="0.2">
      <c r="A146" s="1"/>
      <c r="B146" s="1"/>
      <c r="C146" s="1"/>
      <c r="D146" s="1"/>
      <c r="E146" s="1"/>
      <c r="G146" s="1"/>
      <c r="H146" s="1"/>
      <c r="I146" s="1"/>
      <c r="J146" s="1"/>
      <c r="K146" s="1"/>
      <c r="L146" s="1"/>
      <c r="M146" s="1"/>
      <c r="N146" s="4"/>
    </row>
    <row r="147" spans="1:14" ht="51" customHeight="1" x14ac:dyDescent="0.2">
      <c r="A147" s="1"/>
      <c r="B147" s="1"/>
      <c r="C147" s="1"/>
      <c r="D147" s="1"/>
      <c r="E147" s="1"/>
      <c r="G147" s="1"/>
      <c r="H147" s="1"/>
      <c r="I147" s="1"/>
      <c r="J147" s="1"/>
      <c r="K147" s="1"/>
      <c r="L147" s="1"/>
      <c r="M147" s="1"/>
      <c r="N147" s="5"/>
    </row>
    <row r="148" spans="1:14" ht="33.950000000000003" customHeight="1" x14ac:dyDescent="0.2">
      <c r="A148" s="1"/>
      <c r="B148" s="1"/>
      <c r="C148" s="1"/>
      <c r="D148" s="1"/>
      <c r="E148" s="1"/>
      <c r="G148" s="1"/>
      <c r="H148" s="1"/>
      <c r="I148" s="1"/>
      <c r="J148" s="1"/>
      <c r="K148" s="1"/>
      <c r="L148" s="1"/>
      <c r="M148" s="1"/>
      <c r="N148" s="1"/>
    </row>
    <row r="149" spans="1:14" ht="15.75" x14ac:dyDescent="0.2">
      <c r="A149" s="23"/>
      <c r="B149" s="23"/>
      <c r="C149" s="1"/>
      <c r="D149" s="1"/>
      <c r="E149" s="1"/>
      <c r="F149" s="1"/>
      <c r="G149" s="1"/>
      <c r="H149" s="1"/>
      <c r="I149" s="1"/>
      <c r="J149" s="1"/>
      <c r="K149" s="1"/>
      <c r="L149" s="1"/>
      <c r="M149" s="1"/>
      <c r="N149" s="1"/>
    </row>
  </sheetData>
  <mergeCells count="36">
    <mergeCell ref="U2:AA7"/>
    <mergeCell ref="D2:S2"/>
    <mergeCell ref="D3:S3"/>
    <mergeCell ref="D4:S4"/>
    <mergeCell ref="D5:S5"/>
    <mergeCell ref="D6:S6"/>
    <mergeCell ref="D7:S7"/>
    <mergeCell ref="A2:C2"/>
    <mergeCell ref="A3:C3"/>
    <mergeCell ref="A4:C4"/>
    <mergeCell ref="A5:C5"/>
    <mergeCell ref="A6:C6"/>
    <mergeCell ref="A7:C7"/>
    <mergeCell ref="C10:C11"/>
    <mergeCell ref="C16:C17"/>
    <mergeCell ref="T15:AB15"/>
    <mergeCell ref="T16:Y16"/>
    <mergeCell ref="Z16:AB16"/>
    <mergeCell ref="O107:S108"/>
    <mergeCell ref="N16:N17"/>
    <mergeCell ref="O16:S17"/>
    <mergeCell ref="M16:M17"/>
    <mergeCell ref="A1:S1"/>
    <mergeCell ref="A9:S9"/>
    <mergeCell ref="O10:S11"/>
    <mergeCell ref="D16:F16"/>
    <mergeCell ref="G16:I16"/>
    <mergeCell ref="J16:L16"/>
    <mergeCell ref="M10:M11"/>
    <mergeCell ref="N10:N11"/>
    <mergeCell ref="D10:F10"/>
    <mergeCell ref="G10:I10"/>
    <mergeCell ref="J10:L10"/>
    <mergeCell ref="A15:S15"/>
    <mergeCell ref="A16:B17"/>
    <mergeCell ref="A10:B11"/>
  </mergeCells>
  <phoneticPr fontId="2" type="noConversion"/>
  <pageMargins left="0.70866141732283472" right="0.70866141732283472" top="0.74803149606299213" bottom="0.74803149606299213" header="0.31496062992125984" footer="0.31496062992125984"/>
  <pageSetup paperSize="9" scale="43"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4</vt:i4>
      </vt:variant>
    </vt:vector>
  </HeadingPairs>
  <TitlesOfParts>
    <vt:vector size="6" baseType="lpstr">
      <vt:lpstr>Budget</vt:lpstr>
      <vt:lpstr>Budget - Sample</vt:lpstr>
      <vt:lpstr>Budget!Print_Area</vt:lpstr>
      <vt:lpstr>'Budget - Sample'!Print_Area</vt:lpstr>
      <vt:lpstr>Budget!Print_Titles</vt:lpstr>
      <vt:lpstr>'Budget - Sample'!Print_Titles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Sample Budget - LCW MA + Biodiversity E&amp;E.xlsx</dc:title>
  <dc:creator>willi</dc:creator>
  <cp:lastModifiedBy>NG SHING HIN</cp:lastModifiedBy>
  <cp:lastPrinted>2020-12-15T06:18:15Z</cp:lastPrinted>
  <dcterms:created xsi:type="dcterms:W3CDTF">2020-08-21T08:14:05Z</dcterms:created>
  <dcterms:modified xsi:type="dcterms:W3CDTF">2022-10-28T07:05:03Z</dcterms:modified>
</cp:coreProperties>
</file>